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VON - Vedlejší a ostatní ..." sheetId="2" r:id="rId2"/>
    <sheet name="SO01 - SO 01 - Přeložka v..."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'VON - Vedlejší a ostatní ...'!$C$85:$K$237</definedName>
    <definedName name="_xlnm.Print_Area" localSheetId="1">'VON - Vedlejší a ostatní ...'!$C$4:$J$39,'VON - Vedlejší a ostatní ...'!$C$45:$J$67,'VON - Vedlejší a ostatní ...'!$C$73:$J$237</definedName>
    <definedName name="_xlnm.Print_Titles" localSheetId="1">'VON - Vedlejší a ostatní ...'!$85:$85</definedName>
    <definedName name="_xlnm._FilterDatabase" localSheetId="2" hidden="1">'SO01 - SO 01 - Přeložka v...'!$C$87:$K$704</definedName>
    <definedName name="_xlnm.Print_Area" localSheetId="2">'SO01 - SO 01 - Přeložka v...'!$C$4:$J$39,'SO01 - SO 01 - Přeložka v...'!$C$45:$J$69,'SO01 - SO 01 - Přeložka v...'!$C$75:$J$704</definedName>
    <definedName name="_xlnm.Print_Titles" localSheetId="2">'SO01 - SO 01 - Přeložka v...'!$87:$87</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702"/>
  <c r="BH702"/>
  <c r="BG702"/>
  <c r="BF702"/>
  <c r="T702"/>
  <c r="R702"/>
  <c r="P702"/>
  <c r="BI698"/>
  <c r="BH698"/>
  <c r="BG698"/>
  <c r="BF698"/>
  <c r="T698"/>
  <c r="R698"/>
  <c r="P698"/>
  <c r="BI693"/>
  <c r="BH693"/>
  <c r="BG693"/>
  <c r="BF693"/>
  <c r="T693"/>
  <c r="R693"/>
  <c r="P693"/>
  <c r="BI689"/>
  <c r="BH689"/>
  <c r="BG689"/>
  <c r="BF689"/>
  <c r="T689"/>
  <c r="R689"/>
  <c r="P689"/>
  <c r="BI686"/>
  <c r="BH686"/>
  <c r="BG686"/>
  <c r="BF686"/>
  <c r="T686"/>
  <c r="R686"/>
  <c r="P686"/>
  <c r="BI682"/>
  <c r="BH682"/>
  <c r="BG682"/>
  <c r="BF682"/>
  <c r="T682"/>
  <c r="R682"/>
  <c r="P682"/>
  <c r="BI679"/>
  <c r="BH679"/>
  <c r="BG679"/>
  <c r="BF679"/>
  <c r="T679"/>
  <c r="R679"/>
  <c r="P679"/>
  <c r="BI674"/>
  <c r="BH674"/>
  <c r="BG674"/>
  <c r="BF674"/>
  <c r="T674"/>
  <c r="R674"/>
  <c r="P674"/>
  <c r="BI670"/>
  <c r="BH670"/>
  <c r="BG670"/>
  <c r="BF670"/>
  <c r="T670"/>
  <c r="R670"/>
  <c r="P670"/>
  <c r="BI664"/>
  <c r="BH664"/>
  <c r="BG664"/>
  <c r="BF664"/>
  <c r="T664"/>
  <c r="R664"/>
  <c r="P664"/>
  <c r="BI658"/>
  <c r="BH658"/>
  <c r="BG658"/>
  <c r="BF658"/>
  <c r="T658"/>
  <c r="R658"/>
  <c r="P658"/>
  <c r="BI652"/>
  <c r="BH652"/>
  <c r="BG652"/>
  <c r="BF652"/>
  <c r="T652"/>
  <c r="R652"/>
  <c r="P652"/>
  <c r="BI648"/>
  <c r="BH648"/>
  <c r="BG648"/>
  <c r="BF648"/>
  <c r="T648"/>
  <c r="R648"/>
  <c r="P648"/>
  <c r="BI643"/>
  <c r="BH643"/>
  <c r="BG643"/>
  <c r="BF643"/>
  <c r="T643"/>
  <c r="R643"/>
  <c r="P643"/>
  <c r="BI640"/>
  <c r="BH640"/>
  <c r="BG640"/>
  <c r="BF640"/>
  <c r="T640"/>
  <c r="R640"/>
  <c r="P640"/>
  <c r="BI638"/>
  <c r="BH638"/>
  <c r="BG638"/>
  <c r="BF638"/>
  <c r="T638"/>
  <c r="R638"/>
  <c r="P638"/>
  <c r="BI635"/>
  <c r="BH635"/>
  <c r="BG635"/>
  <c r="BF635"/>
  <c r="T635"/>
  <c r="R635"/>
  <c r="P635"/>
  <c r="BI631"/>
  <c r="BH631"/>
  <c r="BG631"/>
  <c r="BF631"/>
  <c r="T631"/>
  <c r="R631"/>
  <c r="P631"/>
  <c r="BI627"/>
  <c r="BH627"/>
  <c r="BG627"/>
  <c r="BF627"/>
  <c r="T627"/>
  <c r="R627"/>
  <c r="P627"/>
  <c r="BI623"/>
  <c r="BH623"/>
  <c r="BG623"/>
  <c r="BF623"/>
  <c r="T623"/>
  <c r="R623"/>
  <c r="P623"/>
  <c r="BI620"/>
  <c r="BH620"/>
  <c r="BG620"/>
  <c r="BF620"/>
  <c r="T620"/>
  <c r="R620"/>
  <c r="P620"/>
  <c r="BI617"/>
  <c r="BH617"/>
  <c r="BG617"/>
  <c r="BF617"/>
  <c r="T617"/>
  <c r="R617"/>
  <c r="P617"/>
  <c r="BI613"/>
  <c r="BH613"/>
  <c r="BG613"/>
  <c r="BF613"/>
  <c r="T613"/>
  <c r="R613"/>
  <c r="P613"/>
  <c r="BI610"/>
  <c r="BH610"/>
  <c r="BG610"/>
  <c r="BF610"/>
  <c r="T610"/>
  <c r="R610"/>
  <c r="P610"/>
  <c r="BI607"/>
  <c r="BH607"/>
  <c r="BG607"/>
  <c r="BF607"/>
  <c r="T607"/>
  <c r="R607"/>
  <c r="P607"/>
  <c r="BI603"/>
  <c r="BH603"/>
  <c r="BG603"/>
  <c r="BF603"/>
  <c r="T603"/>
  <c r="R603"/>
  <c r="P603"/>
  <c r="BI600"/>
  <c r="BH600"/>
  <c r="BG600"/>
  <c r="BF600"/>
  <c r="T600"/>
  <c r="R600"/>
  <c r="P600"/>
  <c r="BI596"/>
  <c r="BH596"/>
  <c r="BG596"/>
  <c r="BF596"/>
  <c r="T596"/>
  <c r="R596"/>
  <c r="P596"/>
  <c r="BI592"/>
  <c r="BH592"/>
  <c r="BG592"/>
  <c r="BF592"/>
  <c r="T592"/>
  <c r="R592"/>
  <c r="P592"/>
  <c r="BI588"/>
  <c r="BH588"/>
  <c r="BG588"/>
  <c r="BF588"/>
  <c r="T588"/>
  <c r="R588"/>
  <c r="P588"/>
  <c r="BI583"/>
  <c r="BH583"/>
  <c r="BG583"/>
  <c r="BF583"/>
  <c r="T583"/>
  <c r="R583"/>
  <c r="P583"/>
  <c r="BI579"/>
  <c r="BH579"/>
  <c r="BG579"/>
  <c r="BF579"/>
  <c r="T579"/>
  <c r="R579"/>
  <c r="P579"/>
  <c r="BI573"/>
  <c r="BH573"/>
  <c r="BG573"/>
  <c r="BF573"/>
  <c r="T573"/>
  <c r="R573"/>
  <c r="P573"/>
  <c r="BI568"/>
  <c r="BH568"/>
  <c r="BG568"/>
  <c r="BF568"/>
  <c r="T568"/>
  <c r="R568"/>
  <c r="P568"/>
  <c r="BI565"/>
  <c r="BH565"/>
  <c r="BG565"/>
  <c r="BF565"/>
  <c r="T565"/>
  <c r="R565"/>
  <c r="P565"/>
  <c r="BI561"/>
  <c r="BH561"/>
  <c r="BG561"/>
  <c r="BF561"/>
  <c r="T561"/>
  <c r="R561"/>
  <c r="P561"/>
  <c r="BI557"/>
  <c r="BH557"/>
  <c r="BG557"/>
  <c r="BF557"/>
  <c r="T557"/>
  <c r="R557"/>
  <c r="P557"/>
  <c r="BI554"/>
  <c r="BH554"/>
  <c r="BG554"/>
  <c r="BF554"/>
  <c r="T554"/>
  <c r="R554"/>
  <c r="P554"/>
  <c r="BI551"/>
  <c r="BH551"/>
  <c r="BG551"/>
  <c r="BF551"/>
  <c r="T551"/>
  <c r="R551"/>
  <c r="P551"/>
  <c r="BI547"/>
  <c r="BH547"/>
  <c r="BG547"/>
  <c r="BF547"/>
  <c r="T547"/>
  <c r="R547"/>
  <c r="P547"/>
  <c r="BI544"/>
  <c r="BH544"/>
  <c r="BG544"/>
  <c r="BF544"/>
  <c r="T544"/>
  <c r="R544"/>
  <c r="P544"/>
  <c r="BI541"/>
  <c r="BH541"/>
  <c r="BG541"/>
  <c r="BF541"/>
  <c r="T541"/>
  <c r="R541"/>
  <c r="P541"/>
  <c r="BI537"/>
  <c r="BH537"/>
  <c r="BG537"/>
  <c r="BF537"/>
  <c r="T537"/>
  <c r="R537"/>
  <c r="P537"/>
  <c r="BI533"/>
  <c r="BH533"/>
  <c r="BG533"/>
  <c r="BF533"/>
  <c r="T533"/>
  <c r="R533"/>
  <c r="P533"/>
  <c r="BI530"/>
  <c r="BH530"/>
  <c r="BG530"/>
  <c r="BF530"/>
  <c r="T530"/>
  <c r="R530"/>
  <c r="P530"/>
  <c r="BI527"/>
  <c r="BH527"/>
  <c r="BG527"/>
  <c r="BF527"/>
  <c r="T527"/>
  <c r="R527"/>
  <c r="P527"/>
  <c r="BI523"/>
  <c r="BH523"/>
  <c r="BG523"/>
  <c r="BF523"/>
  <c r="T523"/>
  <c r="R523"/>
  <c r="P523"/>
  <c r="BI519"/>
  <c r="BH519"/>
  <c r="BG519"/>
  <c r="BF519"/>
  <c r="T519"/>
  <c r="R519"/>
  <c r="P519"/>
  <c r="BI516"/>
  <c r="BH516"/>
  <c r="BG516"/>
  <c r="BF516"/>
  <c r="T516"/>
  <c r="R516"/>
  <c r="P516"/>
  <c r="BI513"/>
  <c r="BH513"/>
  <c r="BG513"/>
  <c r="BF513"/>
  <c r="T513"/>
  <c r="R513"/>
  <c r="P513"/>
  <c r="BI510"/>
  <c r="BH510"/>
  <c r="BG510"/>
  <c r="BF510"/>
  <c r="T510"/>
  <c r="R510"/>
  <c r="P510"/>
  <c r="BI506"/>
  <c r="BH506"/>
  <c r="BG506"/>
  <c r="BF506"/>
  <c r="T506"/>
  <c r="R506"/>
  <c r="P506"/>
  <c r="BI502"/>
  <c r="BH502"/>
  <c r="BG502"/>
  <c r="BF502"/>
  <c r="T502"/>
  <c r="R502"/>
  <c r="P502"/>
  <c r="BI498"/>
  <c r="BH498"/>
  <c r="BG498"/>
  <c r="BF498"/>
  <c r="T498"/>
  <c r="R498"/>
  <c r="P498"/>
  <c r="BI494"/>
  <c r="BH494"/>
  <c r="BG494"/>
  <c r="BF494"/>
  <c r="T494"/>
  <c r="R494"/>
  <c r="P494"/>
  <c r="BI490"/>
  <c r="BH490"/>
  <c r="BG490"/>
  <c r="BF490"/>
  <c r="T490"/>
  <c r="R490"/>
  <c r="P490"/>
  <c r="BI486"/>
  <c r="BH486"/>
  <c r="BG486"/>
  <c r="BF486"/>
  <c r="T486"/>
  <c r="R486"/>
  <c r="P486"/>
  <c r="BI483"/>
  <c r="BH483"/>
  <c r="BG483"/>
  <c r="BF483"/>
  <c r="T483"/>
  <c r="R483"/>
  <c r="P483"/>
  <c r="BI479"/>
  <c r="BH479"/>
  <c r="BG479"/>
  <c r="BF479"/>
  <c r="T479"/>
  <c r="R479"/>
  <c r="P479"/>
  <c r="BI476"/>
  <c r="BH476"/>
  <c r="BG476"/>
  <c r="BF476"/>
  <c r="T476"/>
  <c r="R476"/>
  <c r="P476"/>
  <c r="BI472"/>
  <c r="BH472"/>
  <c r="BG472"/>
  <c r="BF472"/>
  <c r="T472"/>
  <c r="R472"/>
  <c r="P472"/>
  <c r="BI469"/>
  <c r="BH469"/>
  <c r="BG469"/>
  <c r="BF469"/>
  <c r="T469"/>
  <c r="R469"/>
  <c r="P469"/>
  <c r="BI465"/>
  <c r="BH465"/>
  <c r="BG465"/>
  <c r="BF465"/>
  <c r="T465"/>
  <c r="R465"/>
  <c r="P465"/>
  <c r="BI462"/>
  <c r="BH462"/>
  <c r="BG462"/>
  <c r="BF462"/>
  <c r="T462"/>
  <c r="R462"/>
  <c r="P462"/>
  <c r="BI459"/>
  <c r="BH459"/>
  <c r="BG459"/>
  <c r="BF459"/>
  <c r="T459"/>
  <c r="R459"/>
  <c r="P459"/>
  <c r="BI455"/>
  <c r="BH455"/>
  <c r="BG455"/>
  <c r="BF455"/>
  <c r="T455"/>
  <c r="R455"/>
  <c r="P455"/>
  <c r="BI452"/>
  <c r="BH452"/>
  <c r="BG452"/>
  <c r="BF452"/>
  <c r="T452"/>
  <c r="R452"/>
  <c r="P452"/>
  <c r="BI449"/>
  <c r="BH449"/>
  <c r="BG449"/>
  <c r="BF449"/>
  <c r="T449"/>
  <c r="R449"/>
  <c r="P449"/>
  <c r="BI446"/>
  <c r="BH446"/>
  <c r="BG446"/>
  <c r="BF446"/>
  <c r="T446"/>
  <c r="R446"/>
  <c r="P446"/>
  <c r="BI442"/>
  <c r="BH442"/>
  <c r="BG442"/>
  <c r="BF442"/>
  <c r="T442"/>
  <c r="R442"/>
  <c r="P442"/>
  <c r="BI439"/>
  <c r="BH439"/>
  <c r="BG439"/>
  <c r="BF439"/>
  <c r="T439"/>
  <c r="R439"/>
  <c r="P439"/>
  <c r="BI435"/>
  <c r="BH435"/>
  <c r="BG435"/>
  <c r="BF435"/>
  <c r="T435"/>
  <c r="R435"/>
  <c r="P435"/>
  <c r="BI432"/>
  <c r="BH432"/>
  <c r="BG432"/>
  <c r="BF432"/>
  <c r="T432"/>
  <c r="R432"/>
  <c r="P432"/>
  <c r="BI429"/>
  <c r="BH429"/>
  <c r="BG429"/>
  <c r="BF429"/>
  <c r="T429"/>
  <c r="R429"/>
  <c r="P429"/>
  <c r="BI426"/>
  <c r="BH426"/>
  <c r="BG426"/>
  <c r="BF426"/>
  <c r="T426"/>
  <c r="R426"/>
  <c r="P426"/>
  <c r="BI422"/>
  <c r="BH422"/>
  <c r="BG422"/>
  <c r="BF422"/>
  <c r="T422"/>
  <c r="R422"/>
  <c r="P422"/>
  <c r="BI418"/>
  <c r="BH418"/>
  <c r="BG418"/>
  <c r="BF418"/>
  <c r="T418"/>
  <c r="R418"/>
  <c r="P418"/>
  <c r="BI415"/>
  <c r="BH415"/>
  <c r="BG415"/>
  <c r="BF415"/>
  <c r="T415"/>
  <c r="R415"/>
  <c r="P415"/>
  <c r="BI412"/>
  <c r="BH412"/>
  <c r="BG412"/>
  <c r="BF412"/>
  <c r="T412"/>
  <c r="R412"/>
  <c r="P412"/>
  <c r="BI408"/>
  <c r="BH408"/>
  <c r="BG408"/>
  <c r="BF408"/>
  <c r="T408"/>
  <c r="R408"/>
  <c r="P408"/>
  <c r="BI404"/>
  <c r="BH404"/>
  <c r="BG404"/>
  <c r="BF404"/>
  <c r="T404"/>
  <c r="R404"/>
  <c r="P404"/>
  <c r="BI400"/>
  <c r="BH400"/>
  <c r="BG400"/>
  <c r="BF400"/>
  <c r="T400"/>
  <c r="R400"/>
  <c r="P400"/>
  <c r="BI396"/>
  <c r="BH396"/>
  <c r="BG396"/>
  <c r="BF396"/>
  <c r="T396"/>
  <c r="R396"/>
  <c r="P396"/>
  <c r="BI390"/>
  <c r="BH390"/>
  <c r="BG390"/>
  <c r="BF390"/>
  <c r="T390"/>
  <c r="R390"/>
  <c r="P390"/>
  <c r="BI384"/>
  <c r="BH384"/>
  <c r="BG384"/>
  <c r="BF384"/>
  <c r="T384"/>
  <c r="R384"/>
  <c r="P384"/>
  <c r="BI380"/>
  <c r="BH380"/>
  <c r="BG380"/>
  <c r="BF380"/>
  <c r="T380"/>
  <c r="R380"/>
  <c r="P380"/>
  <c r="BI376"/>
  <c r="BH376"/>
  <c r="BG376"/>
  <c r="BF376"/>
  <c r="T376"/>
  <c r="R376"/>
  <c r="P376"/>
  <c r="BI372"/>
  <c r="BH372"/>
  <c r="BG372"/>
  <c r="BF372"/>
  <c r="T372"/>
  <c r="R372"/>
  <c r="P372"/>
  <c r="BI366"/>
  <c r="BH366"/>
  <c r="BG366"/>
  <c r="BF366"/>
  <c r="T366"/>
  <c r="R366"/>
  <c r="P366"/>
  <c r="BI360"/>
  <c r="BH360"/>
  <c r="BG360"/>
  <c r="BF360"/>
  <c r="T360"/>
  <c r="R360"/>
  <c r="P360"/>
  <c r="BI354"/>
  <c r="BH354"/>
  <c r="BG354"/>
  <c r="BF354"/>
  <c r="T354"/>
  <c r="R354"/>
  <c r="P354"/>
  <c r="BI348"/>
  <c r="BH348"/>
  <c r="BG348"/>
  <c r="BF348"/>
  <c r="T348"/>
  <c r="R348"/>
  <c r="P348"/>
  <c r="BI342"/>
  <c r="BH342"/>
  <c r="BG342"/>
  <c r="BF342"/>
  <c r="T342"/>
  <c r="R342"/>
  <c r="P342"/>
  <c r="BI335"/>
  <c r="BH335"/>
  <c r="BG335"/>
  <c r="BF335"/>
  <c r="T335"/>
  <c r="R335"/>
  <c r="P335"/>
  <c r="BI331"/>
  <c r="BH331"/>
  <c r="BG331"/>
  <c r="BF331"/>
  <c r="T331"/>
  <c r="R331"/>
  <c r="P331"/>
  <c r="BI325"/>
  <c r="BH325"/>
  <c r="BG325"/>
  <c r="BF325"/>
  <c r="T325"/>
  <c r="R325"/>
  <c r="P325"/>
  <c r="BI320"/>
  <c r="BH320"/>
  <c r="BG320"/>
  <c r="BF320"/>
  <c r="T320"/>
  <c r="R320"/>
  <c r="P320"/>
  <c r="BI316"/>
  <c r="BH316"/>
  <c r="BG316"/>
  <c r="BF316"/>
  <c r="T316"/>
  <c r="R316"/>
  <c r="P316"/>
  <c r="BI310"/>
  <c r="BH310"/>
  <c r="BG310"/>
  <c r="BF310"/>
  <c r="T310"/>
  <c r="R310"/>
  <c r="P310"/>
  <c r="BI306"/>
  <c r="BH306"/>
  <c r="BG306"/>
  <c r="BF306"/>
  <c r="T306"/>
  <c r="R306"/>
  <c r="P306"/>
  <c r="BI302"/>
  <c r="BH302"/>
  <c r="BG302"/>
  <c r="BF302"/>
  <c r="T302"/>
  <c r="R302"/>
  <c r="P302"/>
  <c r="BI299"/>
  <c r="BH299"/>
  <c r="BG299"/>
  <c r="BF299"/>
  <c r="T299"/>
  <c r="R299"/>
  <c r="P299"/>
  <c r="BI294"/>
  <c r="BH294"/>
  <c r="BG294"/>
  <c r="BF294"/>
  <c r="T294"/>
  <c r="R294"/>
  <c r="P294"/>
  <c r="BI286"/>
  <c r="BH286"/>
  <c r="BG286"/>
  <c r="BF286"/>
  <c r="T286"/>
  <c r="R286"/>
  <c r="P286"/>
  <c r="BI279"/>
  <c r="BH279"/>
  <c r="BG279"/>
  <c r="BF279"/>
  <c r="T279"/>
  <c r="R279"/>
  <c r="P279"/>
  <c r="BI270"/>
  <c r="BH270"/>
  <c r="BG270"/>
  <c r="BF270"/>
  <c r="T270"/>
  <c r="R270"/>
  <c r="P270"/>
  <c r="BI262"/>
  <c r="BH262"/>
  <c r="BG262"/>
  <c r="BF262"/>
  <c r="T262"/>
  <c r="R262"/>
  <c r="P262"/>
  <c r="BI255"/>
  <c r="BH255"/>
  <c r="BG255"/>
  <c r="BF255"/>
  <c r="T255"/>
  <c r="R255"/>
  <c r="P255"/>
  <c r="BI248"/>
  <c r="BH248"/>
  <c r="BG248"/>
  <c r="BF248"/>
  <c r="T248"/>
  <c r="R248"/>
  <c r="P248"/>
  <c r="BI242"/>
  <c r="BH242"/>
  <c r="BG242"/>
  <c r="BF242"/>
  <c r="T242"/>
  <c r="R242"/>
  <c r="P242"/>
  <c r="BI234"/>
  <c r="BH234"/>
  <c r="BG234"/>
  <c r="BF234"/>
  <c r="T234"/>
  <c r="R234"/>
  <c r="P234"/>
  <c r="BI227"/>
  <c r="BH227"/>
  <c r="BG227"/>
  <c r="BF227"/>
  <c r="T227"/>
  <c r="R227"/>
  <c r="P227"/>
  <c r="BI219"/>
  <c r="BH219"/>
  <c r="BG219"/>
  <c r="BF219"/>
  <c r="T219"/>
  <c r="R219"/>
  <c r="P219"/>
  <c r="BI209"/>
  <c r="BH209"/>
  <c r="BG209"/>
  <c r="BF209"/>
  <c r="T209"/>
  <c r="R209"/>
  <c r="P209"/>
  <c r="BI205"/>
  <c r="BH205"/>
  <c r="BG205"/>
  <c r="BF205"/>
  <c r="T205"/>
  <c r="R205"/>
  <c r="P205"/>
  <c r="BI201"/>
  <c r="BH201"/>
  <c r="BG201"/>
  <c r="BF201"/>
  <c r="T201"/>
  <c r="R201"/>
  <c r="P201"/>
  <c r="BI197"/>
  <c r="BH197"/>
  <c r="BG197"/>
  <c r="BF197"/>
  <c r="T197"/>
  <c r="R197"/>
  <c r="P197"/>
  <c r="BI193"/>
  <c r="BH193"/>
  <c r="BG193"/>
  <c r="BF193"/>
  <c r="T193"/>
  <c r="R193"/>
  <c r="P193"/>
  <c r="BI189"/>
  <c r="BH189"/>
  <c r="BG189"/>
  <c r="BF189"/>
  <c r="T189"/>
  <c r="R189"/>
  <c r="P189"/>
  <c r="BI185"/>
  <c r="BH185"/>
  <c r="BG185"/>
  <c r="BF185"/>
  <c r="T185"/>
  <c r="R185"/>
  <c r="P185"/>
  <c r="BI181"/>
  <c r="BH181"/>
  <c r="BG181"/>
  <c r="BF181"/>
  <c r="T181"/>
  <c r="R181"/>
  <c r="P181"/>
  <c r="BI177"/>
  <c r="BH177"/>
  <c r="BG177"/>
  <c r="BF177"/>
  <c r="T177"/>
  <c r="R177"/>
  <c r="P177"/>
  <c r="BI173"/>
  <c r="BH173"/>
  <c r="BG173"/>
  <c r="BF173"/>
  <c r="T173"/>
  <c r="R173"/>
  <c r="P173"/>
  <c r="BI169"/>
  <c r="BH169"/>
  <c r="BG169"/>
  <c r="BF169"/>
  <c r="T169"/>
  <c r="R169"/>
  <c r="P169"/>
  <c r="BI160"/>
  <c r="BH160"/>
  <c r="BG160"/>
  <c r="BF160"/>
  <c r="T160"/>
  <c r="R160"/>
  <c r="P160"/>
  <c r="BI154"/>
  <c r="BH154"/>
  <c r="BG154"/>
  <c r="BF154"/>
  <c r="T154"/>
  <c r="R154"/>
  <c r="P154"/>
  <c r="BI148"/>
  <c r="BH148"/>
  <c r="BG148"/>
  <c r="BF148"/>
  <c r="T148"/>
  <c r="R148"/>
  <c r="P148"/>
  <c r="BI142"/>
  <c r="BH142"/>
  <c r="BG142"/>
  <c r="BF142"/>
  <c r="T142"/>
  <c r="R142"/>
  <c r="P142"/>
  <c r="BI138"/>
  <c r="BH138"/>
  <c r="BG138"/>
  <c r="BF138"/>
  <c r="T138"/>
  <c r="R138"/>
  <c r="P138"/>
  <c r="BI134"/>
  <c r="BH134"/>
  <c r="BG134"/>
  <c r="BF134"/>
  <c r="T134"/>
  <c r="R134"/>
  <c r="P134"/>
  <c r="BI130"/>
  <c r="BH130"/>
  <c r="BG130"/>
  <c r="BF130"/>
  <c r="T130"/>
  <c r="R130"/>
  <c r="P130"/>
  <c r="BI124"/>
  <c r="BH124"/>
  <c r="BG124"/>
  <c r="BF124"/>
  <c r="T124"/>
  <c r="R124"/>
  <c r="P124"/>
  <c r="BI120"/>
  <c r="BH120"/>
  <c r="BG120"/>
  <c r="BF120"/>
  <c r="T120"/>
  <c r="R120"/>
  <c r="P120"/>
  <c r="BI114"/>
  <c r="BH114"/>
  <c r="BG114"/>
  <c r="BF114"/>
  <c r="T114"/>
  <c r="R114"/>
  <c r="P114"/>
  <c r="BI108"/>
  <c r="BH108"/>
  <c r="BG108"/>
  <c r="BF108"/>
  <c r="T108"/>
  <c r="R108"/>
  <c r="P108"/>
  <c r="BI102"/>
  <c r="BH102"/>
  <c r="BG102"/>
  <c r="BF102"/>
  <c r="T102"/>
  <c r="R102"/>
  <c r="P102"/>
  <c r="BI95"/>
  <c r="BH95"/>
  <c r="BG95"/>
  <c r="BF95"/>
  <c r="T95"/>
  <c r="R95"/>
  <c r="P95"/>
  <c r="BI91"/>
  <c r="BH91"/>
  <c r="BG91"/>
  <c r="BF91"/>
  <c r="T91"/>
  <c r="R91"/>
  <c r="P91"/>
  <c r="J85"/>
  <c r="J84"/>
  <c r="F84"/>
  <c r="F82"/>
  <c r="E80"/>
  <c r="J55"/>
  <c r="J54"/>
  <c r="F54"/>
  <c r="F52"/>
  <c r="E50"/>
  <c r="J18"/>
  <c r="E18"/>
  <c r="F85"/>
  <c r="J17"/>
  <c r="J12"/>
  <c r="J82"/>
  <c r="E7"/>
  <c r="E78"/>
  <c i="2" r="J37"/>
  <c r="J36"/>
  <c i="1" r="AY55"/>
  <c i="2" r="J35"/>
  <c i="1" r="AX55"/>
  <c i="2" r="BI235"/>
  <c r="BH235"/>
  <c r="BG235"/>
  <c r="BF235"/>
  <c r="T235"/>
  <c r="R235"/>
  <c r="P235"/>
  <c r="BI232"/>
  <c r="BH232"/>
  <c r="BG232"/>
  <c r="BF232"/>
  <c r="T232"/>
  <c r="R232"/>
  <c r="P232"/>
  <c r="BI229"/>
  <c r="BH229"/>
  <c r="BG229"/>
  <c r="BF229"/>
  <c r="T229"/>
  <c r="R229"/>
  <c r="P229"/>
  <c r="BI226"/>
  <c r="BH226"/>
  <c r="BG226"/>
  <c r="BF226"/>
  <c r="T226"/>
  <c r="R226"/>
  <c r="P226"/>
  <c r="BI223"/>
  <c r="BH223"/>
  <c r="BG223"/>
  <c r="BF223"/>
  <c r="T223"/>
  <c r="R223"/>
  <c r="P223"/>
  <c r="BI220"/>
  <c r="BH220"/>
  <c r="BG220"/>
  <c r="BF220"/>
  <c r="T220"/>
  <c r="R220"/>
  <c r="P220"/>
  <c r="BI217"/>
  <c r="BH217"/>
  <c r="BG217"/>
  <c r="BF217"/>
  <c r="T217"/>
  <c r="R217"/>
  <c r="P217"/>
  <c r="BI213"/>
  <c r="BH213"/>
  <c r="BG213"/>
  <c r="BF213"/>
  <c r="T213"/>
  <c r="R213"/>
  <c r="P213"/>
  <c r="BI210"/>
  <c r="BH210"/>
  <c r="BG210"/>
  <c r="BF210"/>
  <c r="T210"/>
  <c r="R210"/>
  <c r="P210"/>
  <c r="BI207"/>
  <c r="BH207"/>
  <c r="BG207"/>
  <c r="BF207"/>
  <c r="T207"/>
  <c r="R207"/>
  <c r="P207"/>
  <c r="BI202"/>
  <c r="BH202"/>
  <c r="BG202"/>
  <c r="BF202"/>
  <c r="T202"/>
  <c r="R202"/>
  <c r="P202"/>
  <c r="BI199"/>
  <c r="BH199"/>
  <c r="BG199"/>
  <c r="BF199"/>
  <c r="T199"/>
  <c r="R199"/>
  <c r="P199"/>
  <c r="BI194"/>
  <c r="BH194"/>
  <c r="BG194"/>
  <c r="BF194"/>
  <c r="T194"/>
  <c r="T193"/>
  <c r="R194"/>
  <c r="R193"/>
  <c r="P194"/>
  <c r="P193"/>
  <c r="BI190"/>
  <c r="BH190"/>
  <c r="BG190"/>
  <c r="BF190"/>
  <c r="T190"/>
  <c r="R190"/>
  <c r="P190"/>
  <c r="BI187"/>
  <c r="BH187"/>
  <c r="BG187"/>
  <c r="BF187"/>
  <c r="T187"/>
  <c r="R187"/>
  <c r="P187"/>
  <c r="BI180"/>
  <c r="BH180"/>
  <c r="BG180"/>
  <c r="BF180"/>
  <c r="T180"/>
  <c r="R180"/>
  <c r="P180"/>
  <c r="BI177"/>
  <c r="BH177"/>
  <c r="BG177"/>
  <c r="BF177"/>
  <c r="T177"/>
  <c r="R177"/>
  <c r="P177"/>
  <c r="BI174"/>
  <c r="BH174"/>
  <c r="BG174"/>
  <c r="BF174"/>
  <c r="T174"/>
  <c r="R174"/>
  <c r="P174"/>
  <c r="BI170"/>
  <c r="BH170"/>
  <c r="BG170"/>
  <c r="BF170"/>
  <c r="T170"/>
  <c r="R170"/>
  <c r="P170"/>
  <c r="BI167"/>
  <c r="BH167"/>
  <c r="BG167"/>
  <c r="BF167"/>
  <c r="T167"/>
  <c r="R167"/>
  <c r="P167"/>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48"/>
  <c r="BH148"/>
  <c r="BG148"/>
  <c r="BF148"/>
  <c r="T148"/>
  <c r="R148"/>
  <c r="P148"/>
  <c r="BI145"/>
  <c r="BH145"/>
  <c r="BG145"/>
  <c r="BF145"/>
  <c r="T145"/>
  <c r="R145"/>
  <c r="P145"/>
  <c r="BI141"/>
  <c r="BH141"/>
  <c r="BG141"/>
  <c r="BF141"/>
  <c r="T141"/>
  <c r="R141"/>
  <c r="P141"/>
  <c r="BI138"/>
  <c r="BH138"/>
  <c r="BG138"/>
  <c r="BF138"/>
  <c r="T138"/>
  <c r="R138"/>
  <c r="P138"/>
  <c r="BI134"/>
  <c r="BH134"/>
  <c r="BG134"/>
  <c r="BF134"/>
  <c r="T134"/>
  <c r="R134"/>
  <c r="P134"/>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0"/>
  <c r="BH110"/>
  <c r="BG110"/>
  <c r="BF110"/>
  <c r="T110"/>
  <c r="R110"/>
  <c r="P110"/>
  <c r="BI107"/>
  <c r="BH107"/>
  <c r="BG107"/>
  <c r="BF107"/>
  <c r="T107"/>
  <c r="R107"/>
  <c r="P107"/>
  <c r="BI105"/>
  <c r="BH105"/>
  <c r="BG105"/>
  <c r="BF105"/>
  <c r="T105"/>
  <c r="R105"/>
  <c r="P105"/>
  <c r="BI102"/>
  <c r="BH102"/>
  <c r="BG102"/>
  <c r="BF102"/>
  <c r="T102"/>
  <c r="R102"/>
  <c r="P102"/>
  <c r="BI98"/>
  <c r="BH98"/>
  <c r="BG98"/>
  <c r="BF98"/>
  <c r="T98"/>
  <c r="R98"/>
  <c r="P98"/>
  <c r="BI95"/>
  <c r="BH95"/>
  <c r="BG95"/>
  <c r="BF95"/>
  <c r="T95"/>
  <c r="R95"/>
  <c r="P95"/>
  <c r="BI92"/>
  <c r="BH92"/>
  <c r="BG92"/>
  <c r="BF92"/>
  <c r="T92"/>
  <c r="R92"/>
  <c r="P92"/>
  <c r="BI89"/>
  <c r="BH89"/>
  <c r="BG89"/>
  <c r="BF89"/>
  <c r="T89"/>
  <c r="R89"/>
  <c r="P89"/>
  <c r="J83"/>
  <c r="J82"/>
  <c r="F82"/>
  <c r="F80"/>
  <c r="E78"/>
  <c r="J55"/>
  <c r="J54"/>
  <c r="F54"/>
  <c r="F52"/>
  <c r="E50"/>
  <c r="J18"/>
  <c r="E18"/>
  <c r="F83"/>
  <c r="J17"/>
  <c r="J12"/>
  <c r="J52"/>
  <c r="E7"/>
  <c r="E48"/>
  <c i="1" r="L50"/>
  <c r="AM50"/>
  <c r="AM49"/>
  <c r="L49"/>
  <c r="AM47"/>
  <c r="L47"/>
  <c r="L45"/>
  <c r="L44"/>
  <c i="3" r="J439"/>
  <c r="J279"/>
  <c r="BK682"/>
  <c r="J310"/>
  <c r="J623"/>
  <c r="BK519"/>
  <c r="BK400"/>
  <c r="J698"/>
  <c r="J415"/>
  <c r="BK114"/>
  <c r="BK592"/>
  <c i="2" r="J95"/>
  <c i="3" r="J404"/>
  <c r="J652"/>
  <c i="2" r="BK202"/>
  <c i="3" r="J588"/>
  <c i="2" r="J170"/>
  <c i="3" r="BK302"/>
  <c r="J620"/>
  <c r="J490"/>
  <c i="2" r="J127"/>
  <c i="3" r="BK573"/>
  <c r="BK435"/>
  <c i="2" r="BK153"/>
  <c i="3" r="J498"/>
  <c r="BK189"/>
  <c i="2" r="BK130"/>
  <c i="3" r="J452"/>
  <c i="2" r="J194"/>
  <c i="3" r="J197"/>
  <c r="BK631"/>
  <c i="2" r="J115"/>
  <c r="BK177"/>
  <c i="3" r="J527"/>
  <c r="J479"/>
  <c r="J561"/>
  <c i="2" r="J138"/>
  <c r="BK98"/>
  <c i="3" r="J262"/>
  <c r="J533"/>
  <c r="BK331"/>
  <c r="J342"/>
  <c r="BK130"/>
  <c r="J519"/>
  <c r="BK627"/>
  <c r="BK554"/>
  <c r="BK479"/>
  <c r="BK380"/>
  <c i="2" r="J235"/>
  <c i="3" r="BK294"/>
  <c r="J674"/>
  <c r="J316"/>
  <c r="BK693"/>
  <c r="BK376"/>
  <c r="J242"/>
  <c i="2" r="J199"/>
  <c i="3" r="BK502"/>
  <c i="2" r="J159"/>
  <c i="3" r="J114"/>
  <c r="J541"/>
  <c i="2" r="BK121"/>
  <c i="3" r="J108"/>
  <c r="J573"/>
  <c r="J219"/>
  <c i="2" r="J148"/>
  <c i="3" r="J494"/>
  <c r="BK219"/>
  <c i="2" r="J220"/>
  <c i="3" r="J547"/>
  <c r="BK177"/>
  <c r="J360"/>
  <c r="BK279"/>
  <c r="BK686"/>
  <c r="J418"/>
  <c r="J638"/>
  <c r="BK551"/>
  <c r="BK418"/>
  <c r="BK613"/>
  <c r="J372"/>
  <c i="2" r="J229"/>
  <c i="3" r="BK643"/>
  <c r="BK102"/>
  <c r="J537"/>
  <c i="2" r="J162"/>
  <c i="3" r="BK342"/>
  <c i="2" r="J118"/>
  <c i="3" r="BK160"/>
  <c r="BK648"/>
  <c r="J270"/>
  <c r="BK513"/>
  <c i="2" r="J156"/>
  <c i="3" r="BK658"/>
  <c i="2" r="J187"/>
  <c i="3" r="J429"/>
  <c i="2" r="BK102"/>
  <c r="BK213"/>
  <c i="3" r="BK607"/>
  <c i="2" r="BK217"/>
  <c i="3" r="BK209"/>
  <c r="BK623"/>
  <c r="BK455"/>
  <c r="BK674"/>
  <c r="J422"/>
  <c i="2" r="J130"/>
  <c i="3" r="BK568"/>
  <c r="J201"/>
  <c r="BK588"/>
  <c r="BK465"/>
  <c r="J130"/>
  <c r="J380"/>
  <c i="2" r="BK199"/>
  <c i="3" r="BK452"/>
  <c r="J205"/>
  <c r="J376"/>
  <c r="J631"/>
  <c r="BK533"/>
  <c r="BK384"/>
  <c i="2" r="BK226"/>
  <c i="3" r="J486"/>
  <c r="J189"/>
  <c r="BK702"/>
  <c r="BK638"/>
  <c r="BK138"/>
  <c r="J554"/>
  <c r="BK270"/>
  <c r="BK262"/>
  <c i="2" r="BK180"/>
  <c i="3" r="J483"/>
  <c r="J154"/>
  <c r="J148"/>
  <c r="J627"/>
  <c r="BK459"/>
  <c r="BK679"/>
  <c r="J432"/>
  <c i="2" r="J102"/>
  <c i="3" r="BK325"/>
  <c r="J565"/>
  <c r="J408"/>
  <c i="2" r="J232"/>
  <c i="3" r="BK494"/>
  <c r="BK124"/>
  <c r="BK354"/>
  <c r="J185"/>
  <c r="J689"/>
  <c r="BK541"/>
  <c r="BK193"/>
  <c r="BK617"/>
  <c r="J513"/>
  <c r="J390"/>
  <c r="J702"/>
  <c r="J248"/>
  <c i="2" r="BK229"/>
  <c i="3" r="BK306"/>
  <c r="BK670"/>
  <c r="J384"/>
  <c i="2" r="BK194"/>
  <c i="3" r="J600"/>
  <c r="J255"/>
  <c i="2" r="BK156"/>
  <c i="3" r="BK523"/>
  <c r="J294"/>
  <c r="J613"/>
  <c r="J169"/>
  <c r="BK320"/>
  <c r="BK689"/>
  <c r="BK429"/>
  <c r="BK286"/>
  <c r="BK620"/>
  <c r="BK527"/>
  <c r="BK472"/>
  <c i="2" r="BK162"/>
  <c i="3" r="J426"/>
  <c i="2" r="J89"/>
  <c i="3" r="BK348"/>
  <c i="2" r="BK174"/>
  <c i="3" r="BK469"/>
  <c i="1" r="AS54"/>
  <c i="3" r="BK201"/>
  <c r="J551"/>
  <c i="2" r="BK107"/>
  <c i="3" r="J209"/>
  <c r="J516"/>
  <c r="BK408"/>
  <c i="2" r="BK138"/>
  <c i="3" r="J449"/>
  <c i="2" r="BK235"/>
  <c r="J92"/>
  <c i="3" r="BK498"/>
  <c r="J173"/>
  <c i="2" r="J121"/>
  <c i="3" r="BK205"/>
  <c r="J462"/>
  <c r="J670"/>
  <c r="J306"/>
  <c i="2" r="J165"/>
  <c i="3" r="J442"/>
  <c r="J177"/>
  <c r="J617"/>
  <c r="J181"/>
  <c r="BK91"/>
  <c r="BK510"/>
  <c r="BK664"/>
  <c r="J366"/>
  <c i="2" r="J105"/>
  <c i="3" r="BK396"/>
  <c i="2" r="J207"/>
  <c i="3" r="J583"/>
  <c r="BK310"/>
  <c i="2" r="BK89"/>
  <c i="3" r="J592"/>
  <c i="2" r="BK159"/>
  <c i="3" r="J610"/>
  <c r="J412"/>
  <c i="2" r="BK223"/>
  <c i="3" r="BK449"/>
  <c r="J664"/>
  <c r="BK181"/>
  <c r="J568"/>
  <c i="2" r="J107"/>
  <c r="J190"/>
  <c i="3" r="J455"/>
  <c r="J603"/>
  <c r="BK544"/>
  <c i="2" r="J202"/>
  <c i="3" r="J446"/>
  <c i="2" r="BK170"/>
  <c i="3" r="BK404"/>
  <c r="BK185"/>
  <c r="BK579"/>
  <c r="BK600"/>
  <c r="J320"/>
  <c r="BK698"/>
  <c r="BK439"/>
  <c i="2" r="BK148"/>
  <c i="3" r="J640"/>
  <c r="BK227"/>
  <c i="2" r="J210"/>
  <c i="3" r="BK486"/>
  <c i="2" r="J124"/>
  <c i="3" r="J396"/>
  <c i="2" r="J217"/>
  <c r="J134"/>
  <c i="3" r="J302"/>
  <c i="2" r="J98"/>
  <c r="BK118"/>
  <c i="3" r="J506"/>
  <c i="2" r="BK110"/>
  <c i="3" r="BK462"/>
  <c r="BK242"/>
  <c r="BK610"/>
  <c r="J227"/>
  <c i="2" r="J223"/>
  <c i="3" r="J510"/>
  <c r="J102"/>
  <c i="2" r="BK210"/>
  <c r="BK165"/>
  <c i="3" r="J476"/>
  <c i="2" r="BK207"/>
  <c i="3" r="BK415"/>
  <c r="J91"/>
  <c r="J686"/>
  <c r="BK360"/>
  <c r="BK640"/>
  <c r="BK372"/>
  <c i="2" r="J110"/>
  <c i="3" r="J95"/>
  <c r="J142"/>
  <c r="J596"/>
  <c r="J120"/>
  <c r="BK442"/>
  <c r="BK142"/>
  <c r="BK583"/>
  <c r="BK390"/>
  <c i="2" r="BK127"/>
  <c i="3" r="J435"/>
  <c i="2" r="J177"/>
  <c i="3" r="J138"/>
  <c r="J335"/>
  <c i="2" r="BK167"/>
  <c i="3" r="J682"/>
  <c r="BK316"/>
  <c r="J607"/>
  <c r="J469"/>
  <c r="J160"/>
  <c r="BK516"/>
  <c r="BK234"/>
  <c r="BK652"/>
  <c r="BK148"/>
  <c r="J502"/>
  <c i="2" r="J141"/>
  <c i="3" r="J648"/>
  <c i="2" r="BK232"/>
  <c i="3" r="J643"/>
  <c r="J331"/>
  <c r="J557"/>
  <c i="2" r="BK92"/>
  <c i="3" r="J465"/>
  <c r="BK506"/>
  <c i="2" r="BK115"/>
  <c i="3" r="J234"/>
  <c i="2" r="J153"/>
  <c i="3" r="J544"/>
  <c r="J325"/>
  <c i="2" r="BK105"/>
  <c r="J145"/>
  <c i="3" r="J523"/>
  <c r="J299"/>
  <c i="2" r="BK95"/>
  <c i="3" r="BK557"/>
  <c i="2" r="J174"/>
  <c i="3" r="BK565"/>
  <c r="BK490"/>
  <c r="BK248"/>
  <c r="J530"/>
  <c r="J286"/>
  <c i="2" r="J226"/>
  <c i="3" r="J635"/>
  <c r="BK173"/>
  <c r="J693"/>
  <c r="BK95"/>
  <c r="BK530"/>
  <c i="2" r="BK220"/>
  <c i="3" r="J354"/>
  <c r="BK335"/>
  <c i="2" r="BK141"/>
  <c i="3" r="BK197"/>
  <c r="BK603"/>
  <c r="J193"/>
  <c r="J472"/>
  <c r="BK299"/>
  <c r="J579"/>
  <c r="BK366"/>
  <c i="2" r="BK187"/>
  <c i="3" r="BK596"/>
  <c r="BK426"/>
  <c i="2" r="BK190"/>
  <c i="3" r="J134"/>
  <c r="BK412"/>
  <c r="BK108"/>
  <c r="J679"/>
  <c i="2" r="J213"/>
  <c i="3" r="BK537"/>
  <c r="BK476"/>
  <c r="J124"/>
  <c r="BK446"/>
  <c r="BK154"/>
  <c r="J658"/>
  <c r="BK255"/>
  <c i="2" r="J180"/>
  <c i="3" r="BK483"/>
  <c i="2" r="BK134"/>
  <c i="3" r="BK432"/>
  <c r="BK547"/>
  <c r="J348"/>
  <c i="2" r="BK145"/>
  <c i="3" r="BK635"/>
  <c r="BK169"/>
  <c r="J459"/>
  <c i="2" r="J167"/>
  <c i="3" r="BK422"/>
  <c r="BK120"/>
  <c r="BK561"/>
  <c r="BK134"/>
  <c r="J400"/>
  <c i="2" r="BK124"/>
  <c l="1" r="T198"/>
  <c i="3" r="P647"/>
  <c i="2" r="T88"/>
  <c r="BK198"/>
  <c r="J198"/>
  <c r="J65"/>
  <c i="3" r="T293"/>
  <c r="R309"/>
  <c r="R647"/>
  <c i="2" r="BK88"/>
  <c r="T216"/>
  <c i="3" r="T647"/>
  <c i="2" r="BK137"/>
  <c r="J137"/>
  <c r="J62"/>
  <c r="P198"/>
  <c i="3" r="P379"/>
  <c i="2" r="BK173"/>
  <c r="J173"/>
  <c r="J63"/>
  <c i="3" r="T678"/>
  <c i="2" r="P216"/>
  <c i="3" r="P90"/>
  <c r="T697"/>
  <c i="2" r="R198"/>
  <c i="3" r="BK697"/>
  <c r="J697"/>
  <c r="J68"/>
  <c r="R379"/>
  <c i="2" r="R88"/>
  <c r="T173"/>
  <c i="3" r="BK678"/>
  <c r="J678"/>
  <c r="J67"/>
  <c i="2" r="R137"/>
  <c i="3" r="BK309"/>
  <c r="J309"/>
  <c r="J63"/>
  <c r="P309"/>
  <c r="T309"/>
  <c r="P678"/>
  <c r="R678"/>
  <c i="2" r="P173"/>
  <c i="3" r="BK90"/>
  <c r="T90"/>
  <c r="BK293"/>
  <c r="J293"/>
  <c r="J62"/>
  <c r="P293"/>
  <c r="R293"/>
  <c r="P324"/>
  <c r="R324"/>
  <c r="T324"/>
  <c r="P697"/>
  <c i="2" r="P137"/>
  <c r="R173"/>
  <c i="3" r="BK324"/>
  <c r="J324"/>
  <c r="J64"/>
  <c r="BK379"/>
  <c r="J379"/>
  <c r="J65"/>
  <c i="2" r="P88"/>
  <c r="P87"/>
  <c r="P86"/>
  <c i="1" r="AU55"/>
  <c i="2" r="BK216"/>
  <c r="J216"/>
  <c r="J66"/>
  <c i="3" r="BK647"/>
  <c r="J647"/>
  <c r="J66"/>
  <c i="2" r="R216"/>
  <c i="3" r="T379"/>
  <c i="2" r="T137"/>
  <c i="3" r="R90"/>
  <c r="R697"/>
  <c i="2" r="BE162"/>
  <c i="3" r="J52"/>
  <c r="BE142"/>
  <c r="BE248"/>
  <c r="BE320"/>
  <c r="BE384"/>
  <c r="BE412"/>
  <c r="BE442"/>
  <c r="BE523"/>
  <c r="BE557"/>
  <c r="BE607"/>
  <c r="BE610"/>
  <c i="2" r="BE115"/>
  <c r="BE180"/>
  <c r="BE213"/>
  <c r="BE223"/>
  <c r="BE226"/>
  <c i="3" r="BE299"/>
  <c r="BE390"/>
  <c r="BE455"/>
  <c r="BE513"/>
  <c r="BE537"/>
  <c r="BE554"/>
  <c r="BE613"/>
  <c r="BE620"/>
  <c r="BE698"/>
  <c i="2" r="J80"/>
  <c r="BE177"/>
  <c r="BE232"/>
  <c i="3" r="BE124"/>
  <c r="BE173"/>
  <c r="BE242"/>
  <c r="BE331"/>
  <c r="BE426"/>
  <c r="BE432"/>
  <c r="BE490"/>
  <c r="BE519"/>
  <c r="BE527"/>
  <c r="BE588"/>
  <c i="2" r="E76"/>
  <c i="3" r="BE134"/>
  <c r="BE169"/>
  <c r="BE201"/>
  <c r="BE498"/>
  <c r="BE544"/>
  <c r="BE95"/>
  <c r="BE108"/>
  <c r="BE197"/>
  <c r="BE286"/>
  <c r="BE547"/>
  <c r="BE551"/>
  <c r="BE627"/>
  <c r="BE693"/>
  <c i="2" r="BE187"/>
  <c r="BE220"/>
  <c i="3" r="BE102"/>
  <c r="BE262"/>
  <c r="BE279"/>
  <c r="BE294"/>
  <c r="BE561"/>
  <c i="2" r="BE134"/>
  <c r="BE148"/>
  <c i="3" r="BE189"/>
  <c r="BE209"/>
  <c r="BE227"/>
  <c r="BE306"/>
  <c r="BE316"/>
  <c r="BE372"/>
  <c r="BE449"/>
  <c r="BE459"/>
  <c r="BE476"/>
  <c r="BE494"/>
  <c r="BE530"/>
  <c r="BE565"/>
  <c i="2" r="BE105"/>
  <c r="BE156"/>
  <c r="BE170"/>
  <c r="BE202"/>
  <c i="3" r="BE446"/>
  <c r="BE465"/>
  <c r="BE472"/>
  <c r="BE664"/>
  <c i="2" r="BE95"/>
  <c r="BE141"/>
  <c r="BE235"/>
  <c i="3" r="BE348"/>
  <c r="BE376"/>
  <c r="BE418"/>
  <c r="BE435"/>
  <c r="BE462"/>
  <c r="BE483"/>
  <c r="BE510"/>
  <c r="BE541"/>
  <c i="2" r="BE127"/>
  <c r="BE194"/>
  <c i="3" r="F55"/>
  <c r="BE219"/>
  <c r="BE234"/>
  <c r="BE354"/>
  <c r="BE396"/>
  <c r="BE415"/>
  <c r="BE506"/>
  <c r="BE583"/>
  <c r="BE592"/>
  <c r="BE670"/>
  <c r="BE674"/>
  <c r="BE702"/>
  <c i="2" r="F55"/>
  <c r="BE107"/>
  <c r="BE159"/>
  <c i="3" r="BE380"/>
  <c r="BE408"/>
  <c r="BE631"/>
  <c r="BE635"/>
  <c r="BE640"/>
  <c r="BE652"/>
  <c r="BE658"/>
  <c i="2" r="BE110"/>
  <c r="BE207"/>
  <c i="3" r="BE91"/>
  <c r="BE160"/>
  <c r="BE177"/>
  <c r="BE193"/>
  <c r="BE205"/>
  <c r="BE270"/>
  <c r="BE310"/>
  <c r="BE325"/>
  <c r="BE342"/>
  <c r="BE360"/>
  <c r="BE404"/>
  <c r="BE452"/>
  <c r="BE596"/>
  <c r="BE603"/>
  <c r="BE617"/>
  <c i="2" r="BE89"/>
  <c r="BE92"/>
  <c r="BE98"/>
  <c r="BE102"/>
  <c r="BE118"/>
  <c r="BE121"/>
  <c r="BE138"/>
  <c r="BE165"/>
  <c r="BE167"/>
  <c r="BE174"/>
  <c r="BE190"/>
  <c r="BE210"/>
  <c r="BE217"/>
  <c r="BE229"/>
  <c i="3" r="E48"/>
  <c r="BE114"/>
  <c r="BE120"/>
  <c r="BE130"/>
  <c r="BE138"/>
  <c r="BE148"/>
  <c r="BE181"/>
  <c r="BE185"/>
  <c r="BE439"/>
  <c r="BE502"/>
  <c r="BE516"/>
  <c r="BE568"/>
  <c r="BE573"/>
  <c r="BE579"/>
  <c r="BE623"/>
  <c r="BE638"/>
  <c i="2" r="BE124"/>
  <c r="BE130"/>
  <c r="BE145"/>
  <c r="BE153"/>
  <c i="3" r="BE335"/>
  <c r="BE400"/>
  <c r="BE600"/>
  <c r="BE679"/>
  <c r="BE682"/>
  <c r="BE686"/>
  <c r="BE689"/>
  <c i="2" r="BE199"/>
  <c r="BK193"/>
  <c r="J193"/>
  <c r="J64"/>
  <c i="3" r="BE154"/>
  <c r="BE255"/>
  <c r="BE302"/>
  <c r="BE366"/>
  <c r="BE422"/>
  <c r="BE429"/>
  <c r="BE469"/>
  <c r="BE479"/>
  <c r="BE486"/>
  <c r="BE533"/>
  <c r="BE643"/>
  <c r="BE648"/>
  <c r="F34"/>
  <c i="1" r="BA56"/>
  <c i="2" r="F37"/>
  <c i="1" r="BD55"/>
  <c i="2" r="J34"/>
  <c i="1" r="AW55"/>
  <c i="3" r="F35"/>
  <c i="1" r="BB56"/>
  <c i="3" r="J34"/>
  <c i="1" r="AW56"/>
  <c i="2" r="F34"/>
  <c i="1" r="BA55"/>
  <c i="2" r="F35"/>
  <c i="1" r="BB55"/>
  <c i="3" r="F37"/>
  <c i="1" r="BD56"/>
  <c i="2" r="F36"/>
  <c i="1" r="BC55"/>
  <c i="3" r="F36"/>
  <c i="1" r="BC56"/>
  <c i="3" l="1" r="R89"/>
  <c r="R88"/>
  <c i="2" r="R87"/>
  <c r="R86"/>
  <c i="3" r="P89"/>
  <c r="P88"/>
  <c i="1" r="AU56"/>
  <c i="3" r="BK89"/>
  <c r="J89"/>
  <c r="J60"/>
  <c i="2" r="BK87"/>
  <c r="J87"/>
  <c r="J60"/>
  <c i="3" r="T89"/>
  <c r="T88"/>
  <c i="2" r="T87"/>
  <c r="T86"/>
  <c r="J88"/>
  <c r="J61"/>
  <c i="3" r="J90"/>
  <c r="J61"/>
  <c r="BK88"/>
  <c r="J88"/>
  <c r="J59"/>
  <c r="F33"/>
  <c i="1" r="AZ56"/>
  <c r="BA54"/>
  <c r="AW54"/>
  <c r="AK30"/>
  <c r="BC54"/>
  <c r="W32"/>
  <c r="AU54"/>
  <c r="BB54"/>
  <c r="W31"/>
  <c r="BD54"/>
  <c r="W33"/>
  <c i="2" r="F33"/>
  <c i="1" r="AZ55"/>
  <c i="3" r="J33"/>
  <c i="1" r="AV56"/>
  <c r="AT56"/>
  <c i="2" r="J33"/>
  <c i="1" r="AV55"/>
  <c r="AT55"/>
  <c i="2" l="1" r="BK86"/>
  <c r="J86"/>
  <c i="1" r="AZ54"/>
  <c r="AV54"/>
  <c r="AK29"/>
  <c r="AX54"/>
  <c r="AY54"/>
  <c i="2" r="J30"/>
  <c i="1" r="AG55"/>
  <c r="AN55"/>
  <c r="W30"/>
  <c i="3" r="J30"/>
  <c i="1" r="AG56"/>
  <c r="AN56"/>
  <c i="2" l="1" r="J59"/>
  <c r="J39"/>
  <c i="3" r="J39"/>
  <c i="1" r="W29"/>
  <c r="AT54"/>
  <c r="AG54"/>
  <c r="AN54"/>
  <c l="1" r="AK26"/>
  <c r="AK35"/>
</calcChain>
</file>

<file path=xl/sharedStrings.xml><?xml version="1.0" encoding="utf-8"?>
<sst xmlns="http://schemas.openxmlformats.org/spreadsheetml/2006/main">
  <si>
    <t>Export Komplet</t>
  </si>
  <si>
    <t>VZ</t>
  </si>
  <si>
    <t>2.0</t>
  </si>
  <si>
    <t>ZAMOK</t>
  </si>
  <si>
    <t>False</t>
  </si>
  <si>
    <t>{86fe6762-43db-403e-b515-2b4974092abb}</t>
  </si>
  <si>
    <t>0,01</t>
  </si>
  <si>
    <t>21</t>
  </si>
  <si>
    <t>12</t>
  </si>
  <si>
    <t>REKAPITULACE STAVBY</t>
  </si>
  <si>
    <t xml:space="preserve">v ---  níže se nacházejí doplnkové a pomocné údaje k sestavám  --- v</t>
  </si>
  <si>
    <t>Návod na vyplnění</t>
  </si>
  <si>
    <t>0,001</t>
  </si>
  <si>
    <t>Kód:</t>
  </si>
  <si>
    <t>TEPVOS_HY2021</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</si>
  <si>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</si>
  <si>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</si>
  <si>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ÚSTÍ NAD ORLICÍ-OBNOVA VODOVODU LT DN150 V UL. TŘEBOVSKÁ - aktual 01/2026</t>
  </si>
  <si>
    <t>KSO:</t>
  </si>
  <si>
    <t>827 13 32</t>
  </si>
  <si>
    <t>CC-CZ:</t>
  </si>
  <si>
    <t>22221</t>
  </si>
  <si>
    <t>Místo:</t>
  </si>
  <si>
    <t>Ústí nad Orlicí</t>
  </si>
  <si>
    <t>Datum:</t>
  </si>
  <si>
    <t>17. 3. 2021</t>
  </si>
  <si>
    <t>CZ-CPV:</t>
  </si>
  <si>
    <t>45231300-8</t>
  </si>
  <si>
    <t>CZ-CPA:</t>
  </si>
  <si>
    <t>42.21.12</t>
  </si>
  <si>
    <t>Zadavatel:</t>
  </si>
  <si>
    <t>IČ:</t>
  </si>
  <si>
    <t xml:space="preserve">25945793 </t>
  </si>
  <si>
    <t>TEPVOS, spol. s r.o.</t>
  </si>
  <si>
    <t>DIČ:</t>
  </si>
  <si>
    <t>CZ 25945793</t>
  </si>
  <si>
    <t>Účastník:</t>
  </si>
  <si>
    <t>Vyplň údaj</t>
  </si>
  <si>
    <t>Projektant:</t>
  </si>
  <si>
    <t>05074517</t>
  </si>
  <si>
    <t>Ing. Jan Falta</t>
  </si>
  <si>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</si>
  <si>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</si>
  <si>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</si>
  <si>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</si>
  <si>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</si>
  <si>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</si>
  <si>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</si>
  <si>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</si>
  <si>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</si>
  <si>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</si>
  <si>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</si>
  <si>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</si>
  <si>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</si>
  <si>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</si>
  <si>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</si>
  <si>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</si>
  <si>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</si>
  <si>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</si>
  <si>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</si>
  <si>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</si>
  <si>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</si>
  <si>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</si>
  <si>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</si>
  <si>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</si>
  <si>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</si>
  <si>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</si>
  <si>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</si>
  <si>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</si>
  <si>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</si>
  <si>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</si>
  <si>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</si>
  <si>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</si>
  <si>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</si>
  <si>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</si>
  <si>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</si>
  <si>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</si>
  <si>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</si>
  <si>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</si>
  <si>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</si>
  <si>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</si>
  <si>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</si>
  <si>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</si>
  <si>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</si>
  <si>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</si>
  <si>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VON</t>
  </si>
  <si>
    <t>Vedlejší a ostatní náklady</t>
  </si>
  <si>
    <t>1</t>
  </si>
  <si>
    <t>{2bf796da-2c61-4d0d-b4fd-e6d929513213}</t>
  </si>
  <si>
    <t>2</t>
  </si>
  <si>
    <t>SO01</t>
  </si>
  <si>
    <t>SO 01 - Přeložka vodovodu</t>
  </si>
  <si>
    <t>STA</t>
  </si>
  <si>
    <t>{4663a5d2-2eda-43dc-a16c-54691907fb25}</t>
  </si>
  <si>
    <t>KRYCÍ LIST SOUPISU PRACÍ</t>
  </si>
  <si>
    <t>Objekt:</t>
  </si>
  <si>
    <t>VON - Vedlejší a ostatní náklady</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</si>
  <si>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</si>
  <si>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</si>
  <si>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</si>
  <si>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</si>
  <si>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</si>
  <si>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</si>
  <si>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</si>
  <si>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</si>
  <si>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</si>
  <si>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</si>
  <si>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</si>
  <si>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</si>
  <si>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</si>
  <si>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</si>
  <si>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</si>
  <si>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</si>
  <si>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</si>
  <si>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</si>
  <si>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</si>
  <si>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</si>
  <si>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</si>
  <si>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</si>
  <si>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</si>
  <si>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</si>
  <si>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</si>
  <si>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</si>
  <si>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</si>
  <si>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</si>
  <si>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</si>
  <si>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</si>
  <si>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</si>
  <si>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</si>
  <si>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00654124558</t>
  </si>
  <si>
    <t>Havarijní plán a povodňový plán před zahájením prací</t>
  </si>
  <si>
    <t>...</t>
  </si>
  <si>
    <t>1024</t>
  </si>
  <si>
    <t>1433521395</t>
  </si>
  <si>
    <t>PP</t>
  </si>
  <si>
    <t>P</t>
  </si>
  <si>
    <t>Poznámka k položce:_x000d_
Havarijní plán a povodňový plán před zahájením prací v počtu 6 výtisku a 6 x cd.</t>
  </si>
  <si>
    <t>00655414(R)</t>
  </si>
  <si>
    <t>Náklady na zajištění vodotěsnosti a zamezení drenážní schopnosti výkopů</t>
  </si>
  <si>
    <t>650361443</t>
  </si>
  <si>
    <t xml:space="preserve">Poznámka k položce:_x000d_
Vše bude probíhat podle návrhu hydrogeologa. V ceně jsou počítány náklady na zajištění vodotěsnosti a zamezení drenážní schopnosti stok (podsypy, zásypy) v blízkém okolí studní (např. jílové hrázky). _x000d_
</t>
  </si>
  <si>
    <t>3</t>
  </si>
  <si>
    <t>011103RR</t>
  </si>
  <si>
    <t>Vytyčení inženýrských sítí</t>
  </si>
  <si>
    <t>…</t>
  </si>
  <si>
    <t>-1630601025</t>
  </si>
  <si>
    <t>Poznámka k položce:_x000d_
vytýčení, zajištění, předání stávajícího vedení včetně veškerých předávacíh protokolů</t>
  </si>
  <si>
    <t>4</t>
  </si>
  <si>
    <t>011114000</t>
  </si>
  <si>
    <t>Inženýrsko-geologický průzkum</t>
  </si>
  <si>
    <t>-190331115</t>
  </si>
  <si>
    <t>Online PSC</t>
  </si>
  <si>
    <t>https://podminky.urs.cz/item/CS_URS_2021_01/011114000</t>
  </si>
  <si>
    <t>VV</t>
  </si>
  <si>
    <t>"IG dohled po dobu výstavby"1</t>
  </si>
  <si>
    <t>011134000</t>
  </si>
  <si>
    <t>Hydrogeologický průzkum</t>
  </si>
  <si>
    <t>-193729828</t>
  </si>
  <si>
    <t xml:space="preserve">Poznámka k položce:_x000d_
Činnost hydrogeologa při výkopových pracích (např. pro  rozdělení vytěžené zeminy pro uložení na mezideponii pro zpětné zásypy a pro odvoz na skládku), určení vhodného podloží  na pokládku. Prověření podzemních vod a navrhnutí jílových hrázech v trase potrubí._x000d_
Zároveň bude provedeno monitorování hladiny podzemní vody a případných stávajících studní před a po výstavbě. V případě snížení hladiny bude provedeno opatření proti snížování hladiny studní._x000d_
_x000d_
</t>
  </si>
  <si>
    <t>6</t>
  </si>
  <si>
    <t>011314000</t>
  </si>
  <si>
    <t>Archeologický dohled</t>
  </si>
  <si>
    <t>1083539953</t>
  </si>
  <si>
    <t>7</t>
  </si>
  <si>
    <t>01132R</t>
  </si>
  <si>
    <t>Uvedení dotčených pozemků a staveb do původního stavu, bezpečnost</t>
  </si>
  <si>
    <t>-2092166390</t>
  </si>
  <si>
    <t>Poznámka k položce:_x000d_
Uvedení pozemků a staveb dotčených akcí do původního, případně náležitého stavu vč. jejich protokolárního předání vlastníkům či správcům (např. veřejná prostranství atd.). Zajištění bezpečnosti práce a ochrany životního prostředí. Statické zajištění sloupů el. vedení a ostatních konstrukcí v blízkosti výkopů.</t>
  </si>
  <si>
    <t>8</t>
  </si>
  <si>
    <t>011514000</t>
  </si>
  <si>
    <t>Stavebně-statický průzkum</t>
  </si>
  <si>
    <t>1764200562</t>
  </si>
  <si>
    <t>https://podminky.urs.cz/item/CS_URS_2021_01/011514000</t>
  </si>
  <si>
    <t>Poznámka k položce:_x000d_
Pořízení fotodokumentace stávajícího stavu (objekty, zpevněné a nezpevněné plochy) před zahájením výstavby.</t>
  </si>
  <si>
    <t>"fotodokumentace stávajícího stavu v prostoru staveniště a okolí"1</t>
  </si>
  <si>
    <t>9</t>
  </si>
  <si>
    <t>01160R02</t>
  </si>
  <si>
    <t>Zkoušky a revize</t>
  </si>
  <si>
    <t>1532685143</t>
  </si>
  <si>
    <t xml:space="preserve">Poznámka k položce:_x000d_
Náklady zhotovitele, související s prováděním zkoušek a revizí předepsaných technickými normami nebo objednatelem a které jsou pro provedení díla nezbytné.				_x000d_
Mimo jiné LDD po 50 m, statická zkouška míry zhutnění (zemní pláň, štěrkové vrstvy, podklady, lože, obsypy a zásypy) po 50 m, proměření kontinuity vodiče u všech řadů a přípojek, další zkoušky a kontroly dle zkušebního kontrolního plánu._x000d_
_x000d_
</t>
  </si>
  <si>
    <t>10</t>
  </si>
  <si>
    <t>012103000</t>
  </si>
  <si>
    <t>Geodetické práce před výstavbou</t>
  </si>
  <si>
    <t>386114413</t>
  </si>
  <si>
    <t>https://podminky.urs.cz/item/CS_URS_2021_01/012103000</t>
  </si>
  <si>
    <t>11</t>
  </si>
  <si>
    <t>0121030R04</t>
  </si>
  <si>
    <t>Vytyčení stavby</t>
  </si>
  <si>
    <t>-656867929</t>
  </si>
  <si>
    <t>Poznámka k položce:_x000d_
Geodetické zaměření rohů stavby, stabilizace bodů.				_x000d_
Vyhotovení protokolu o vytyčení stavby se seznamem souřadnic vytyčených bodů a jejich polohopisnými (S-JTSK) a výškopisnými (Bpv) hodnotami.</t>
  </si>
  <si>
    <t>012303000</t>
  </si>
  <si>
    <t>Geodetické práce po výstavbě</t>
  </si>
  <si>
    <t>-1532598892</t>
  </si>
  <si>
    <t>Geodetické práce po výstavbě v požadovaném formátu provozovatele a pro sytém DTM. 
Vložení skutečného zaměření do systému DTM.</t>
  </si>
  <si>
    <t>https://podminky.urs.cz/item/CS_URS_2021_01/012303000</t>
  </si>
  <si>
    <t>13</t>
  </si>
  <si>
    <t>012403000R</t>
  </si>
  <si>
    <t>Geometrické plány dle rozsahu stavby</t>
  </si>
  <si>
    <t>1227128679</t>
  </si>
  <si>
    <t>Geometrické plány dle rozsahu stavby na dotčených pozemcích.</t>
  </si>
  <si>
    <t>Poznámka k položce:_x000d_
Náklady na provedení skutečného zaměření stavby v rozsahu nezbytném pro zápis změny do katastru nemovitostí.</t>
  </si>
  <si>
    <t>14</t>
  </si>
  <si>
    <t>013254000</t>
  </si>
  <si>
    <t>Dokumentace skutečného provedení stavby</t>
  </si>
  <si>
    <t>1673878366</t>
  </si>
  <si>
    <t>https://podminky.urs.cz/item/CS_URS_2021_01/013254000</t>
  </si>
  <si>
    <t>"vyhotovení dokumentace skutečného provedení stavby dle přílohy č. 7 vyhl. č. 499/2006 Sb."1</t>
  </si>
  <si>
    <t>15</t>
  </si>
  <si>
    <t>013274000</t>
  </si>
  <si>
    <t>Pasportizace objektu před započetím prací</t>
  </si>
  <si>
    <t>1582926468</t>
  </si>
  <si>
    <t>Poznámka k položce:_x000d_
Včetně pasportizace a monitoringu studní</t>
  </si>
  <si>
    <t>VRN3</t>
  </si>
  <si>
    <t>Zařízení staveniště</t>
  </si>
  <si>
    <t>16</t>
  </si>
  <si>
    <t>0321030RA1</t>
  </si>
  <si>
    <t>Vybudování zařízení staveniště</t>
  </si>
  <si>
    <t>-503671318</t>
  </si>
  <si>
    <t>Poznámka k položce:_x000d_
Vybudování zpevněných ploch pro skladování materiálu, doprava a osazení kontejnerů pro skladování.				_x000d_
Doprava a osazení mobilních buněk sociálního zařízení.				_x000d_
Doprava a osazení dočasného oplocení staveniště.				_x000d_
Zřízení vnitrostaveništního rozvodu energie do 5 kV od připojení na hlavní přívod na staveništi včetně rozvaděčů pro připojení přenosných zásuvkových skříní, obecné osvětlení staveniště (včetně stožárů a osvětlovacích těles).					_x000d_
Zřízení dočasné přípojky elektrické energie pro čerpání vod = žádost o napojení, el. rozvody staveništní rozvaděč, potřebné revize - alternativně náhradní mobilní zdroj elektrické energie.</t>
  </si>
  <si>
    <t>17</t>
  </si>
  <si>
    <t>034002000</t>
  </si>
  <si>
    <t>Zabezpečení staveniště</t>
  </si>
  <si>
    <t>-1450075896</t>
  </si>
  <si>
    <t>https://podminky.urs.cz/item/CS_URS_2021_01/034002000</t>
  </si>
  <si>
    <t>"provizorní zabezpečení staveniště proti nebezpečí nebo pádu do výkopiště po dobu 1 měsíce"1</t>
  </si>
  <si>
    <t>18</t>
  </si>
  <si>
    <t>034303000</t>
  </si>
  <si>
    <t>Dopravní značení na staveništi</t>
  </si>
  <si>
    <t>-1271051449</t>
  </si>
  <si>
    <t>https://podminky.urs.cz/item/CS_URS_2021_01/034303000</t>
  </si>
  <si>
    <t>19</t>
  </si>
  <si>
    <t>034403000</t>
  </si>
  <si>
    <t>Osvětlení staveniště</t>
  </si>
  <si>
    <t>2037444309</t>
  </si>
  <si>
    <t>https://podminky.urs.cz/item/CS_URS_2021_01/034403000</t>
  </si>
  <si>
    <t>Poznámka k položce:_x000d_
Dopravní značení na staveništi i v jeho bezprostředním okolí - dopravně inženýrské opatření, instalace dopravního značení pro celou stavbu.</t>
  </si>
  <si>
    <t>"zpracování DIO, provedení dopravního značení"1</t>
  </si>
  <si>
    <t>20</t>
  </si>
  <si>
    <t>034503000</t>
  </si>
  <si>
    <t>Informační tabule na staveništi</t>
  </si>
  <si>
    <t>1824623671</t>
  </si>
  <si>
    <t>https://podminky.urs.cz/item/CS_URS_2021_01/034503000</t>
  </si>
  <si>
    <t>035103001</t>
  </si>
  <si>
    <t>Pronájem ploch</t>
  </si>
  <si>
    <t>1761229981</t>
  </si>
  <si>
    <t>https://podminky.urs.cz/item/CS_URS_2021_01/035103001</t>
  </si>
  <si>
    <t>22</t>
  </si>
  <si>
    <t>0351030R</t>
  </si>
  <si>
    <t xml:space="preserve">Provoz zařízení staveniště </t>
  </si>
  <si>
    <t>204395920</t>
  </si>
  <si>
    <t xml:space="preserve">Poznámka k položce:_x000d_
Náklady na vybavení objektů zařízení staveniště, ostraha staveniště,  náklady na energie spotřebované dodavatelem v rámci provozu zařízení staveniště, náklady na potřebný úklid v prostorách zařízení staveniště celé stavby, náklady na nutnou údržbu a opravy na objektech zařízení staveniště a na přípojkách energií. Čištění komunikací, zamětání komunikací - dle potřeby stavby a aktuálního stavu, minimálně však 1x za 3 dny. Průběžná výsprava komunikací, dosypání kynety štěrkodrtí po celou dobu výstavby.</t>
  </si>
  <si>
    <t>23</t>
  </si>
  <si>
    <t>039103000</t>
  </si>
  <si>
    <t>Rozebrání, bourání a odvoz zařízení staveniště</t>
  </si>
  <si>
    <t>1402853159</t>
  </si>
  <si>
    <t>https://podminky.urs.cz/item/CS_URS_2021_01/039103000</t>
  </si>
  <si>
    <t>24</t>
  </si>
  <si>
    <t>039103001</t>
  </si>
  <si>
    <t>Zabezpečení staveniště v souladu s nařízením vlády 591/2006 Sb.</t>
  </si>
  <si>
    <t>1070240324</t>
  </si>
  <si>
    <t>25</t>
  </si>
  <si>
    <t>039203000</t>
  </si>
  <si>
    <t>Úprava terénu po zrušení zařízení staveniště</t>
  </si>
  <si>
    <t>1714610402</t>
  </si>
  <si>
    <t>https://podminky.urs.cz/item/CS_URS_2021_01/039203000</t>
  </si>
  <si>
    <t>26</t>
  </si>
  <si>
    <t>07402R</t>
  </si>
  <si>
    <t>Koordinační činnost</t>
  </si>
  <si>
    <t>-1455546165</t>
  </si>
  <si>
    <t>Poznámka k položce:_x000d_
Koordinace stavebních a technologických dodávek stavby vlivem ztížených podmínek stavby na úzkých cestách staveniště.			_x000d_
Koordinace průjezdnosti na místní komunikaci včetně zajištění případných objížděk, zajištění provizorní komunikace a její odstranění po konci stavby včetěn uvedení pozemků do původního stavu.</t>
  </si>
  <si>
    <t>VRN4</t>
  </si>
  <si>
    <t>Inženýrská činnost</t>
  </si>
  <si>
    <t>27</t>
  </si>
  <si>
    <t>042503000</t>
  </si>
  <si>
    <t>Plán BOZP na staveništi</t>
  </si>
  <si>
    <t>-2146984662</t>
  </si>
  <si>
    <t>https://podminky.urs.cz/item/CS_URS_2021_01/042503000</t>
  </si>
  <si>
    <t>28</t>
  </si>
  <si>
    <t>04300R</t>
  </si>
  <si>
    <t>Práce geologa a statika</t>
  </si>
  <si>
    <t>1866490658</t>
  </si>
  <si>
    <t>Poznámka k položce:_x000d_
Posouzení únosnosti a připravenosti pláně, dohled nad prováděním spodních vrstev komunikací a násypů, posouzení spodní části rýhy, lože, obsypu, zásypu atd., laboratorní zkoušky zeminy do násypů, posouzení kvality zeminy do násypů a zásypů, stanovení technologického postupu úpravy pláně, lože, obsypů, zásypů a násypů._x000d_
Dále je v ceně počítáno se statickým posouzením stávajících mostků přes potoky, se statickým posouzením a zajištěním stávajících objektů - počítáno s rozsahem po celé stavbě kanalizace. V ceně vyhotovení protokolů. Účast na stavbě minimálně 1x14 dní po celou dobu výstavby.</t>
  </si>
  <si>
    <t>29</t>
  </si>
  <si>
    <t>043103000</t>
  </si>
  <si>
    <t>Zkoušky bez rozlišení</t>
  </si>
  <si>
    <t>-1516810116</t>
  </si>
  <si>
    <t>https://podminky.urs.cz/item/CS_URS_2021_01/043103000</t>
  </si>
  <si>
    <t>Poznámka k položce:_x000d_
Komplexní zkoušky únosnosti zemní pláně, zkoušky zhutnění stavebních rýh.</t>
  </si>
  <si>
    <t>"zkoušky hutnění stavební rýhy+zkoušky hutnění pláně pod komunikacemi"0,5</t>
  </si>
  <si>
    <t>"kontrola okolních studní před zahájením zemních prací spojených s čerpáním HPV"0,5</t>
  </si>
  <si>
    <t>Součet</t>
  </si>
  <si>
    <t>30</t>
  </si>
  <si>
    <t>043203R</t>
  </si>
  <si>
    <t xml:space="preserve">Laboratorní rozbor zeminy a stavební suti před uložením na skládce_x000d_
</t>
  </si>
  <si>
    <t>1452721862</t>
  </si>
  <si>
    <t>Laboratorní rozbor zeminy a stavební suti před uložením na skládce</t>
  </si>
  <si>
    <t xml:space="preserve">Poznámka k položce:_x000d_
Rozsah rozboru dle  platných vyhlášek a tabulek 5.1, 5.2, 5.3. 1x zemina, 1x stavební suť.</t>
  </si>
  <si>
    <t>31</t>
  </si>
  <si>
    <t>045002000</t>
  </si>
  <si>
    <t>Kompletační a koordinační činnost</t>
  </si>
  <si>
    <t>-404559242</t>
  </si>
  <si>
    <t>Poznámka k položce:_x000d_
Koordinace stavebních a technologických dodávek stavby.				_x000d_
Koordinace průjezdnosti na místní komunikaci včetně zajištění případných objížděk, zajištění provizorní komunikace a její odstranění po konci stavby včetěn uvedení pozemků do původního stavu.</t>
  </si>
  <si>
    <t>VRN5</t>
  </si>
  <si>
    <t>Finanční náklady</t>
  </si>
  <si>
    <t>32</t>
  </si>
  <si>
    <t>059002000</t>
  </si>
  <si>
    <t>Ostatní finance</t>
  </si>
  <si>
    <t>-47501284</t>
  </si>
  <si>
    <t>https://podminky.urs.cz/item/CS_URS_2021_01/059002000</t>
  </si>
  <si>
    <t>"poplatek za pronájem pozemku Městu Ústí nad Orlicí za zábor pozemků při provádění stavby"1</t>
  </si>
  <si>
    <t>VRN7</t>
  </si>
  <si>
    <t>Provozní vlivy</t>
  </si>
  <si>
    <t>33</t>
  </si>
  <si>
    <t>0710020R</t>
  </si>
  <si>
    <t xml:space="preserve">Provoz objednatele </t>
  </si>
  <si>
    <t>1654360089</t>
  </si>
  <si>
    <t>Poznámka k položce:_x000d_
Náklady na ztížené provádění stavebních prací v důsledku nepřerušeného provozu na staveništi nebo v případech nepřerušeného provozu v objektech v nichž se stavební práce provádí. Zajištění vstupů a vjezdů do stávajícího objektu v takovém rozsahu, aby nedošlo k omezení výroby. Přechody se zábradlím, provizorní lávky apod., čištění komunikací po celou dobu výstavby.</t>
  </si>
  <si>
    <t>34</t>
  </si>
  <si>
    <t>072002000</t>
  </si>
  <si>
    <t>Silniční provoz</t>
  </si>
  <si>
    <t>-976990522</t>
  </si>
  <si>
    <t>https://podminky.urs.cz/item/CS_URS_2021_01/072002000</t>
  </si>
  <si>
    <t xml:space="preserve">Poznámka k položce:_x000d_
Náklady na ztížené provádění stavebních prací v důsledku nepřerušeného dopravního provozu na staveništi nebo v jeho bezprostředním okolí.				_x000d_
Pomocné konstrukce při zabezpečení výkopu vodorovné pochůzné přechodová lávka do délky 2 000 mm,včetně zábradlí zřízení a odstranění.				_x000d_
Pomocné konstrukce při zabezpečení výkopu svislé ocelové mobilní oplocení, výšky do 1 500 mm panely,s reflexními signalizačními pruhy zřízení a odstranění.				_x000d_
Zajištění průjezdu pro složky IZS,  průchodu pro chodce a v omezené míře i pro průjezd vozidel.				_x000d_
Statické posouzení a zajištění stávajících objektů - např. sloupy</t>
  </si>
  <si>
    <t>"zajištění objízdných tras"1</t>
  </si>
  <si>
    <t>35</t>
  </si>
  <si>
    <t>0721030R</t>
  </si>
  <si>
    <t xml:space="preserve">Dočasná dopravní opatření </t>
  </si>
  <si>
    <t>299207343</t>
  </si>
  <si>
    <t>Poznámka k položce:_x000d_
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 Úklid a údržba komunikací. Náklady spojené s projednáním vstupů do místních komunikací a vyřízením smlouvy o zvláštním užívání a samotné zvláštní užívání.</t>
  </si>
  <si>
    <t>36</t>
  </si>
  <si>
    <t>0790020r-01</t>
  </si>
  <si>
    <t xml:space="preserve">Bezpečnostní a hygienická opatření na staveništi </t>
  </si>
  <si>
    <t>-1719980345</t>
  </si>
  <si>
    <t>Poznámka k položce:_x000d_
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řád)._x000d_
Dáel je v ceně i vypracování hlukové studie včetně měření hluku na ČOV během zkušebního provozu.</t>
  </si>
  <si>
    <t>37</t>
  </si>
  <si>
    <t>079003</t>
  </si>
  <si>
    <t>Mimořádně ztížené pracovní prostředí</t>
  </si>
  <si>
    <t>1622530132</t>
  </si>
  <si>
    <t xml:space="preserve">Poznámka k položce:_x000d_
Mimořádně ztížené pracovní prostředí (provozní vlivy) - např. čištění a mytí vozovek po dobu výstavby – dopravní trasy i  komunikační plochy, plachtování nákladních aut při dovozu a odvozu materiálu, kropení prašného materiálu uloženého na mezideponii apd.</t>
  </si>
  <si>
    <t>VRN9</t>
  </si>
  <si>
    <t>Ostatní náklady</t>
  </si>
  <si>
    <t>38</t>
  </si>
  <si>
    <t>090001R-03</t>
  </si>
  <si>
    <t>Přípravné a průzkumné služby či práce</t>
  </si>
  <si>
    <t>-520154157</t>
  </si>
  <si>
    <t>Poznámka k položce:_x000d_
Náklady dodavatele vyplývající z povinností dodavatele stanovených obchodními podmínkami před zahájením stavebních prací. Tato skupina zahrnuje zejména náklady na přípravné činnosti._x000d_
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t>
  </si>
  <si>
    <t>39</t>
  </si>
  <si>
    <t>0910030-R</t>
  </si>
  <si>
    <t xml:space="preserve">Užívání veřejných ploch a prostranství </t>
  </si>
  <si>
    <t>1686617276</t>
  </si>
  <si>
    <t>Poznámka k položce:_x000d_
Náklady a poplatky spojené s užíváním veřejných ploch a prostranství, pokud jsou stavebními pracemi nebo souvisejícími činnostmi dotčeny, a to včetně užívání ploch v souvislosti s uložením stavebního materiálu nebo stavebního odpadu. Komunikace, poplatky dle platných ceníků.</t>
  </si>
  <si>
    <t>40</t>
  </si>
  <si>
    <t>0910030RR</t>
  </si>
  <si>
    <t>Odstranění škod na stávajících plochách a komunikacích způsobených stavbou</t>
  </si>
  <si>
    <t>-1458905538</t>
  </si>
  <si>
    <t>Poznámka k položce:_x000d_
Veškeré opravy následných škod a poruch vzniklých v důsledku stavebních prací a staveništní dopravy na dotčených silnicích v místě stavby, tj. uvedení povrchů do původního stavu všech komunikací a ploch zasažených stavbou kanalizace.				_x000d_
Oprava, znovuzřízení objektů (oplocení, zídky, apod) poškozené, nebo zbořené během výstavby - s ohledem na technologii výstavby. Tam, kde není zohledněno v jiných částech výkazů výměr. Např. oprava a znovuzřízení objektů kdy dojde při výstavbě ke změně trasy, technologie pokládky (bezvýkopově nahrazeno pokládkou v otevřeném výkopu).</t>
  </si>
  <si>
    <t>41</t>
  </si>
  <si>
    <t>0910R</t>
  </si>
  <si>
    <t>Ochrana stávaj. inženýrských sítí na staveništi</t>
  </si>
  <si>
    <t>541549633</t>
  </si>
  <si>
    <t>Poznámka k položce:_x000d_
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</si>
  <si>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42</t>
  </si>
  <si>
    <t>092R</t>
  </si>
  <si>
    <t>Rozbor asfaltu</t>
  </si>
  <si>
    <t>280475794</t>
  </si>
  <si>
    <t>Poznámka k položce:_x000d_
Rozbor asfaltu v komunikacích dle Vyhlášky č.130/2019 Sb. o kritériích pro asfaltové směsi, v platném znění - 2x odběr.</t>
  </si>
  <si>
    <t>43</t>
  </si>
  <si>
    <t>093R</t>
  </si>
  <si>
    <t xml:space="preserve">Náklady spojené s plněním dalších podmínek </t>
  </si>
  <si>
    <t>-604457931</t>
  </si>
  <si>
    <t xml:space="preserve">Poznámka k položce:_x000d_
Náklady spojené s  plněním dalších podmínek zde neuvedených, které vyplývají ze stavebních povolení a dále doklady nutné k převzetí díla.</t>
  </si>
  <si>
    <t>44</t>
  </si>
  <si>
    <t>094R</t>
  </si>
  <si>
    <t>Náklady spojené s předáním díla</t>
  </si>
  <si>
    <t>1215998749</t>
  </si>
  <si>
    <t>Poznámka k položce:_x000d_
Náklady spojené s předáním díla, se zajištěním a vypracováním dokladů a podkladů, a to plně v souladu s požadavky stavebníka.</t>
  </si>
  <si>
    <t>SO01 - SO 01 - Přeložka vodovodu</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</si>
  <si>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</si>
  <si>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</si>
  <si>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</si>
  <si>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</si>
  <si>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</si>
  <si>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</si>
  <si>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práce-bourání</t>
  </si>
  <si>
    <t xml:space="preserve">    997 - Přesun sutě</t>
  </si>
  <si>
    <t xml:space="preserve">    998 - Přesun hmot</t>
  </si>
  <si>
    <t>HSV</t>
  </si>
  <si>
    <t>Práce a dodávky HSV</t>
  </si>
  <si>
    <t>Zemní práce</t>
  </si>
  <si>
    <t>113106123</t>
  </si>
  <si>
    <t>Rozebrání dlažeb ze zámkových dlaždic komunikací pro pěší ručně</t>
  </si>
  <si>
    <t>m2</t>
  </si>
  <si>
    <t>543353142</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</si>
  <si>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</si>
  <si>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https://podminky.urs.cz/item/CS_URS_2026_01/113106123</t>
  </si>
  <si>
    <t>"přípojky dlažba"1,5*16,5</t>
  </si>
  <si>
    <t>113107223</t>
  </si>
  <si>
    <t>Odstranění podkladu z kameniva drceného tl přes 200 do 300 mm strojně pl přes 200 m2</t>
  </si>
  <si>
    <t>1646485784</t>
  </si>
  <si>
    <t>Odstranění podkladů nebo krytů strojně plochy jednotlivě přes 200 m2 s přemístěním hmot na skládku na vzdálenost do 20 m nebo s naložením na dopravní prostředek z kameniva hrubého drceného, o tl. vrstvy přes 200 do 300 mm</t>
  </si>
  <si>
    <t>https://podminky.urs.cz/item/CS_URS_2026_01/113107223</t>
  </si>
  <si>
    <t>"provizorní kryt"</t>
  </si>
  <si>
    <t>"asfalt MK"246,5*1,2</t>
  </si>
  <si>
    <t>"přípojky"30,5*0,8</t>
  </si>
  <si>
    <t>113107224</t>
  </si>
  <si>
    <t>Odstranění podkladu z kameniva drceného tl přes 300 do 400 mm strojně pl přes 200 m2</t>
  </si>
  <si>
    <t>828567190</t>
  </si>
  <si>
    <t>Odstranění podkladů nebo krytů strojně plochy jednotlivě přes 200 m2 s přemístěním hmot na skládku na vzdálenost do 20 m nebo s naložením na dopravní prostředek z kameniva hrubého drceného, o tl. vrstvy přes 300 do 400 mm</t>
  </si>
  <si>
    <t>https://podminky.urs.cz/item/CS_URS_2026_01/113107224</t>
  </si>
  <si>
    <t>113107232</t>
  </si>
  <si>
    <t>Odstranění podkladu z betonu prostého tl přes 150 do 300 mm strojně pl přes 200 m2</t>
  </si>
  <si>
    <t>842386079</t>
  </si>
  <si>
    <t>Odstranění podkladů nebo krytů strojně plochy jednotlivě přes 200 m2 s přemístěním hmot na skládku na vzdálenost do 20 m nebo s naložením na dopravní prostředek z betonu prostého, o tl. vrstvy přes 150 do 300 mm</t>
  </si>
  <si>
    <t>https://podminky.urs.cz/item/CS_URS_2026_01/113107232</t>
  </si>
  <si>
    <t>113107241</t>
  </si>
  <si>
    <t>Odstranění podkladu živičného tl 50 mm strojně pl přes 200 m2</t>
  </si>
  <si>
    <t>2087700928</t>
  </si>
  <si>
    <t>Odstranění podkladů nebo krytů strojně plochy jednotlivě přes 200 m2 s přemístěním hmot na skládku na vzdálenost do 20 m nebo s naložením na dopravní prostředek živičných, o tl. vrstvy do 50 mm</t>
  </si>
  <si>
    <t>https://podminky.urs.cz/item/CS_URS_2026_01/113107241</t>
  </si>
  <si>
    <t>"asfalt MK"246,5*1,2*2</t>
  </si>
  <si>
    <t>"přípojky"30,5*0,8*2</t>
  </si>
  <si>
    <t>113107312</t>
  </si>
  <si>
    <t>Odstranění podkladu z kameniva těženého tl přes 100 do 200 mm strojně pl do 50 m2</t>
  </si>
  <si>
    <t>-658788053</t>
  </si>
  <si>
    <t>Odstranění podkladů nebo krytů strojně plochy jednotlivě do 50 m2 s přemístěním hmot na skládku na vzdálenost do 3 m nebo s naložením na dopravní prostředek z kameniva těženého, o tl. vrstvy přes 100 do 200 mm</t>
  </si>
  <si>
    <t>https://podminky.urs.cz/item/CS_URS_2026_01/113107312</t>
  </si>
  <si>
    <t>113154263</t>
  </si>
  <si>
    <t>Frézování živičného krytu tl 50 mm pruh š 2 m pl do 1000 m2 s překážkami v trase</t>
  </si>
  <si>
    <t>-551915444</t>
  </si>
  <si>
    <t>Frézování živičného podkladu nebo krytu s naložením na dopravní prostředek plochy přes 500 do 1 000 m2 s překážkami v trase pruhu šířky přes 1 m do 2 m, tloušťky vrstvy 50 mm</t>
  </si>
  <si>
    <t>https://podminky.urs.cz/item/CS_URS_2021_01/113154263</t>
  </si>
  <si>
    <t>"asfalt MK"246,5*(0,50+1,20+0,50)</t>
  </si>
  <si>
    <t>"přípojky"30,5*(0,5+0,8+0,5)</t>
  </si>
  <si>
    <t>113201112</t>
  </si>
  <si>
    <t>Vytrhání obrub silničních ležatých</t>
  </si>
  <si>
    <t>m</t>
  </si>
  <si>
    <t>-1755452509</t>
  </si>
  <si>
    <t>Vytrhání obrub s vybouráním lože, s přemístěním hmot na skládku na vzdálenost do 3 m nebo s naložením na dopravní prostředek silničních ležatých</t>
  </si>
  <si>
    <t>https://podminky.urs.cz/item/CS_URS_2026_01/113201112</t>
  </si>
  <si>
    <t>"silniční obrubník"2*10</t>
  </si>
  <si>
    <t>115101201</t>
  </si>
  <si>
    <t>Čerpání vody na dopravní výšku do 10 m průměrný přítok do 500 l/min</t>
  </si>
  <si>
    <t>hod</t>
  </si>
  <si>
    <t>244766903</t>
  </si>
  <si>
    <t>Čerpání vody na dopravní výšku do 10 m s uvažovaným průměrným přítokem do 500 l/min</t>
  </si>
  <si>
    <t>https://podminky.urs.cz/item/CS_URS_2026_01/115101201</t>
  </si>
  <si>
    <t>"čerpání 100% podobu 10 hod/denně"246,5/5*16+47/5*12</t>
  </si>
  <si>
    <t>115101301</t>
  </si>
  <si>
    <t>Pohotovost čerpací soupravy pro dopravní výšku do 10 m přítok do 500 l/min</t>
  </si>
  <si>
    <t>den</t>
  </si>
  <si>
    <t>948312626</t>
  </si>
  <si>
    <t>Pohotovost záložní čerpací soupravy pro dopravní výšku do 10 m s uvažovaným průměrným přítokem do 500 l/min</t>
  </si>
  <si>
    <t>https://podminky.urs.cz/item/CS_URS_2026_01/115101301</t>
  </si>
  <si>
    <t>"po dobu výstavby v otevřené rýze"45+11</t>
  </si>
  <si>
    <t>119001401</t>
  </si>
  <si>
    <t>Dočasné zajištění potrubí ocelového nebo litinového DN do 200 mm</t>
  </si>
  <si>
    <t>1365339510</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</si>
  <si>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</si>
  <si>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https://podminky.urs.cz/item/CS_URS_2026_01/119001401</t>
  </si>
  <si>
    <t>"příčné křížení - plynovodní potrubí DN200"3*2+5*2</t>
  </si>
  <si>
    <t>"souběh s plynovodním potrubím"55</t>
  </si>
  <si>
    <t>119001405</t>
  </si>
  <si>
    <t>Dočasné zajištění potrubí z PE DN do 200 mm</t>
  </si>
  <si>
    <t>-555652854</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</si>
  <si>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</si>
  <si>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https://podminky.urs.cz/item/CS_URS_2026_01/119001405</t>
  </si>
  <si>
    <t>"kanalizační přípojky"4*2+3*2</t>
  </si>
  <si>
    <t>"plynovodní přípojky"3*2+5*2</t>
  </si>
  <si>
    <t>119001421</t>
  </si>
  <si>
    <t>Dočasné zajištění kabelů a kabelových tratí ze 3 volně ložených kabelů</t>
  </si>
  <si>
    <t>-687736160</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</si>
  <si>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</si>
  <si>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https://podminky.urs.cz/item/CS_URS_2026_01/119001421</t>
  </si>
  <si>
    <t>"stávající sdělovací kabely"(3+14)*2</t>
  </si>
  <si>
    <t>"stávající silové kabely"9*2</t>
  </si>
  <si>
    <t>120001101</t>
  </si>
  <si>
    <t>Příplatek za ztížení odkopávky nebo prokopávky v blízkosti inženýrských sítí</t>
  </si>
  <si>
    <t>m3</t>
  </si>
  <si>
    <t>-2139372043</t>
  </si>
  <si>
    <t>Příplatek k cenám vykopávek za ztížení vykopávky v blízkosti podzemního vedení nebo výbušnin v horninách jakékoliv třídy</t>
  </si>
  <si>
    <t>https://podminky.urs.cz/item/CS_URS_2026_01/120001101</t>
  </si>
  <si>
    <t>"kanalizační přípojky"(4+5)*2*0,5*1,0</t>
  </si>
  <si>
    <t>"plynovodní přípojky"(3+3)*2*0,5*1,0</t>
  </si>
  <si>
    <t>"plynovodní potrubí"(3+5)*2*0,5*1,0+33*2*0,5</t>
  </si>
  <si>
    <t>"stávající sdělovací kabely"(3+14)*2*0,5*1,0</t>
  </si>
  <si>
    <t>"stávající silové kabely"9*2*0,5*1,0</t>
  </si>
  <si>
    <t>132154101</t>
  </si>
  <si>
    <t>Hloubení rýh zapažených š do 800 mm v hornině třídy těžitelnosti I skupiny 1 a 2 objem do 20 m3 strojně</t>
  </si>
  <si>
    <t>-974678612</t>
  </si>
  <si>
    <t>Hloubení zapažených rýh šířky do 800 mm strojně s urovnáním dna do předepsaného profilu a spádu v hornině třídy těžitelnosti I skupiny 1 a 2 do 20 m3</t>
  </si>
  <si>
    <t>https://podminky.urs.cz/item/CS_URS_2026_01/132154101</t>
  </si>
  <si>
    <t>"přípojky"47*0,8*1,60*0,10</t>
  </si>
  <si>
    <t>132154203</t>
  </si>
  <si>
    <t>Hloubení zapažených rýh š do 2000 mm v hornině třídy těžitelnosti I skupiny 1 a 2 objem do 100 m3</t>
  </si>
  <si>
    <t>383037558</t>
  </si>
  <si>
    <t>Hloubení zapažených rýh šířky přes 800 do 2 000 mm strojně s urovnáním dna do předepsaného profilu a spádu v hornině třídy těžitelnosti I skupiny 1 a 2 přes 50 do 100 m3</t>
  </si>
  <si>
    <t>https://podminky.urs.cz/item/CS_URS_2026_01/132154203</t>
  </si>
  <si>
    <t>"hlavní řad"246,5*1,2*2,20*0,10</t>
  </si>
  <si>
    <t>132254101</t>
  </si>
  <si>
    <t>Hloubení rýh zapažených š do 800 mm v hornině třídy těžitelnosti I skupiny 3 objem do 20 m3 strojně</t>
  </si>
  <si>
    <t>-1248805087</t>
  </si>
  <si>
    <t>Hloubení zapažených rýh šířky do 800 mm strojně s urovnáním dna do předepsaného profilu a spádu v hornině třídy těžitelnosti I skupiny 3 do 20 m3</t>
  </si>
  <si>
    <t>https://podminky.urs.cz/item/CS_URS_2026_01/132254101</t>
  </si>
  <si>
    <t>"přípojky"47*0,8*1,60*0,30</t>
  </si>
  <si>
    <t>132254204</t>
  </si>
  <si>
    <t>Hloubení zapažených rýh š do 2000 mm v hornině třídy těžitelnosti I skupiny 3 objem do 500 m3</t>
  </si>
  <si>
    <t>1541425354</t>
  </si>
  <si>
    <t>Hloubení zapažených rýh šířky přes 800 do 2 000 mm strojně s urovnáním dna do předepsaného profilu a spádu v hornině třídy těžitelnosti I skupiny 3 přes 100 do 500 m3</t>
  </si>
  <si>
    <t>https://podminky.urs.cz/item/CS_URS_2026_01/132254204</t>
  </si>
  <si>
    <t>"hlavní řad"246,5*1,2*2,20*0,30</t>
  </si>
  <si>
    <t>132354102</t>
  </si>
  <si>
    <t>Hloubení rýh zapažených š do 800 mm v hornině třídy těžitelnosti II skupiny 4 objem do 50 m3 strojně</t>
  </si>
  <si>
    <t>270602677</t>
  </si>
  <si>
    <t>Hloubení zapažených rýh šířky do 800 mm strojně s urovnáním dna do předepsaného profilu a spádu v hornině třídy těžitelnosti II skupiny 4 přes 20 do 50 m3</t>
  </si>
  <si>
    <t>https://podminky.urs.cz/item/CS_URS_2026_01/132354102</t>
  </si>
  <si>
    <t>"přípojky"47*0,8*1,60*0,60</t>
  </si>
  <si>
    <t>132354204</t>
  </si>
  <si>
    <t>Hloubení zapažených rýh š do 2000 mm v hornině třídy těžitelnosti II skupiny 4 objem do 500 m3</t>
  </si>
  <si>
    <t>1975401442</t>
  </si>
  <si>
    <t>Hloubení zapažených rýh šířky přes 800 do 2 000 mm strojně s urovnáním dna do předepsaného profilu a spádu v hornině třídy těžitelnosti II skupiny 4 přes 100 do 500 m3</t>
  </si>
  <si>
    <t>https://podminky.urs.cz/item/CS_URS_2026_01/132354204</t>
  </si>
  <si>
    <t>"hlavní řad"246,5*1,2*2,20*0,60</t>
  </si>
  <si>
    <t>151101101</t>
  </si>
  <si>
    <t>Zřízení příložného pažení a rozepření stěn rýh hl do 2 m</t>
  </si>
  <si>
    <t>-1921952484</t>
  </si>
  <si>
    <t>Zřízení pažení a rozepření stěn rýh pro podzemní vedení příložné pro jakoukoliv mezerovitost, hloubky do 2 m</t>
  </si>
  <si>
    <t>https://podminky.urs.cz/item/CS_URS_2026_01/151101101</t>
  </si>
  <si>
    <t>"přípojky"47*1,60*2</t>
  </si>
  <si>
    <t>151101111</t>
  </si>
  <si>
    <t>Odstranění příložného pažení a rozepření stěn rýh hl do 2 m</t>
  </si>
  <si>
    <t>2073879207</t>
  </si>
  <si>
    <t>Odstranění pažení a rozepření stěn rýh pro podzemní vedení s uložením materiálu na vzdálenost do 3 m od kraje výkopu příložné, hloubky do 2 m</t>
  </si>
  <si>
    <t>https://podminky.urs.cz/item/CS_URS_2026_01/151101111</t>
  </si>
  <si>
    <t>151201102</t>
  </si>
  <si>
    <t>Zřízení zátažného pažení a rozepření stěn rýh hl přes 2 do 4 m</t>
  </si>
  <si>
    <t>1065341959</t>
  </si>
  <si>
    <t>Zřízení pažení a rozepření stěn rýh pro podzemní vedení zátažné, hloubky přes 2 do 4 m</t>
  </si>
  <si>
    <t>https://podminky.urs.cz/item/CS_URS_2026_01/151201102</t>
  </si>
  <si>
    <t>"asfalt MK"246,5*2,20*2</t>
  </si>
  <si>
    <t>151201112</t>
  </si>
  <si>
    <t>Odstranění zátažného pažení a rozepření stěn rýh hl přes 2 do 4 m</t>
  </si>
  <si>
    <t>-1727290172</t>
  </si>
  <si>
    <t>Odstranění pažení a rozepření stěn rýh pro podzemní vedení s uložením materiálu na vzdálenost do 3 m od kraje výkopu zátažné, hloubky přes 2 do 4 m</t>
  </si>
  <si>
    <t>https://podminky.urs.cz/item/CS_URS_2026_01/151201112</t>
  </si>
  <si>
    <t>162751117</t>
  </si>
  <si>
    <t>Vodorovné přemístění přes 9 000 do 10000 m výkopku/sypaniny z horniny třídy těžitelnosti I skupiny 1 až 3</t>
  </si>
  <si>
    <t>861246447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</si>
  <si>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</si>
  <si>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https://podminky.urs.cz/item/CS_URS_2026_01/162751117</t>
  </si>
  <si>
    <t>"odvoz výkopu na skládku"</t>
  </si>
  <si>
    <t>"hlavní řad"246,5*1,2*2,20*0,40</t>
  </si>
  <si>
    <t>"přípojky"47*0,8*1,60*0,40</t>
  </si>
  <si>
    <t>mezistaveništní doprava</t>
  </si>
  <si>
    <t>"štěrkopísek netříděný"303,820</t>
  </si>
  <si>
    <t>"zásypový materiál"1053,580</t>
  </si>
  <si>
    <t>162751119</t>
  </si>
  <si>
    <t>Příplatek k vodorovnému přemístění výkopku/sypaniny z horniny třídy těžitelnosti I skupiny 1 až 3 ZKD 1000 m přes 10000 m</t>
  </si>
  <si>
    <t>-529896404</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</si>
  <si>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</si>
  <si>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https://podminky.urs.cz/item/CS_URS_2026_01/162751119</t>
  </si>
  <si>
    <t>284,368*10 'Přepočtené koeficientem množství</t>
  </si>
  <si>
    <t>162751137</t>
  </si>
  <si>
    <t>Vodorovné přemístění přes 9 000 do 10000 m výkopku/sypaniny z horniny třídy těžitelnosti II skupiny 4 a 5</t>
  </si>
  <si>
    <t>-709648297</t>
  </si>
  <si>
    <t>Vodorovné přemístění výkopku nebo sypaniny po suchu na obvyklém dopravním prostředku, bez naložení výkopku, avšak se složením bez rozhrnutí z horniny třídy těžitelnosti II skupiny 4 a 5 na vzdálenost přes 9 000 do 10 000 m</t>
  </si>
  <si>
    <t>https://podminky.urs.cz/item/CS_URS_2026_01/162751137</t>
  </si>
  <si>
    <t>162751139</t>
  </si>
  <si>
    <t>Příplatek k vodorovnému přemístění výkopku/sypaniny z horniny třídy těžitelnosti II skupiny 4 a 5 ZKD 1000 m přes 10000 m</t>
  </si>
  <si>
    <t>1080580758</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</si>
  <si>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</si>
  <si>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https://podminky.urs.cz/item/CS_URS_2026_01/162751139</t>
  </si>
  <si>
    <t>"hlavní řad"2,653*1,2*2,20*0,60</t>
  </si>
  <si>
    <t>40,298*10 'Přepočtené koeficientem množství</t>
  </si>
  <si>
    <t>167151111</t>
  </si>
  <si>
    <t>Nakládání výkopku z hornin třídy těžitelnosti I skupiny 1 až 3 přes 100 m3</t>
  </si>
  <si>
    <t>-381979703</t>
  </si>
  <si>
    <t>Nakládání, skládání a překládání neulehlého výkopku nebo sypaniny strojně nakládání, množství přes 100 m3, z hornin třídy těžitelnosti I, skupiny 1 až 3</t>
  </si>
  <si>
    <t>171201201</t>
  </si>
  <si>
    <t>Uložení sypaniny na skládky nebo meziskládky</t>
  </si>
  <si>
    <t>-1192833839</t>
  </si>
  <si>
    <t>Uložení sypaniny na skládky nebo meziskládky bez hutnění s upravením uložené sypaniny do předepsaného tvaru</t>
  </si>
  <si>
    <t>https://podminky.urs.cz/item/CS_URS_2026_01/171201201</t>
  </si>
  <si>
    <t>"trvalá skládka"</t>
  </si>
  <si>
    <t>"hlavní řad"246,5*1,2*2,20</t>
  </si>
  <si>
    <t>"přípojky"47*0,8*1,60</t>
  </si>
  <si>
    <t>171201231</t>
  </si>
  <si>
    <t>Poplatek za předání recyklačnímu zařízení zeminy a kamení kód odpadu 17 05 04</t>
  </si>
  <si>
    <t>t</t>
  </si>
  <si>
    <t>1992090768</t>
  </si>
  <si>
    <t>Poplatek za předání zeminy a kamení recyklačnímu zařízení zatříděné do Katalogu odpadů pod kódem 17 05 04</t>
  </si>
  <si>
    <t>https://podminky.urs.cz/item/CS_URS_2026_01/171201231</t>
  </si>
  <si>
    <t>"hlavní řad"246,5*1,2*2,20*2,0</t>
  </si>
  <si>
    <t>"přípojky"47*0,8*1,60*2,0</t>
  </si>
  <si>
    <t>174101101</t>
  </si>
  <si>
    <t>Zásyp jam, šachet rýh nebo kolem objektů sypaninou se zhutněním</t>
  </si>
  <si>
    <t>-1301108783</t>
  </si>
  <si>
    <t>Zásyp sypaninou z jakékoliv horniny strojně s uložením výkopku ve vrstvách se zhutněním jam, šachet, rýh nebo kolem objektů v těchto vykopávkách</t>
  </si>
  <si>
    <t>https://podminky.urs.cz/item/CS_URS_2026_01/174101101</t>
  </si>
  <si>
    <t>"v MK výměna za ŠD"</t>
  </si>
  <si>
    <t>"asfalt MK"246,5*1,2*(2,20-0,50-0,10-0,15-0,30)</t>
  </si>
  <si>
    <t>"přípojky asfalt"30,5*0,8*(1,60-0,50-0,10-0,40)</t>
  </si>
  <si>
    <t>"přípojky dlažba"16,5*0,8*(1,60-0,20-0,10-0,40)</t>
  </si>
  <si>
    <t>M</t>
  </si>
  <si>
    <t>58344197</t>
  </si>
  <si>
    <t>Vhodný hutnitelný, nenamrzavý a nenasákavý materiál dle TP 146</t>
  </si>
  <si>
    <t>891449586</t>
  </si>
  <si>
    <t>Poznámka k položce:_x000d_
Včetně dopravy materiálu na stavbu z lomu ze vzdálenosti 50 km, dále staveništní a vnitrostaveništní přesuny hmot včetně nakládání na mezideponii</t>
  </si>
  <si>
    <t>"asfalt MK"246,5*1,2*(2,20-0,10-0,15-0,30)</t>
  </si>
  <si>
    <t>"přípojky asfalt"30,5*0,8*(1,60-0,10-0,40)</t>
  </si>
  <si>
    <t>Mezisoučet</t>
  </si>
  <si>
    <t>"přepočet na MJ"526,790*2</t>
  </si>
  <si>
    <t>175151101</t>
  </si>
  <si>
    <t>Obsypání potrubí strojně sypaninou bez prohození, uloženou do 3 m</t>
  </si>
  <si>
    <t>-1924146062</t>
  </si>
  <si>
    <t>Obsypání potrubí strojně sypaninou z vhodných hornin třídy těžitelnosti I a II, skupiny 1 až 4 nebo materiálem připraveným podél výkopu ve vzdálenosti do 3 m od jeho kraje, pro jakoukoliv hloubku výkopu a míru zhutnění bez prohození sypaniny</t>
  </si>
  <si>
    <t>https://podminky.urs.cz/item/CS_URS_2026_01/175151101</t>
  </si>
  <si>
    <t>"asfalt MK"246,5*1,2*(0,15+0,30)</t>
  </si>
  <si>
    <t>"přípojky asfalt"30,5*0,8*(0,10+0,40)</t>
  </si>
  <si>
    <t>"přípojky dlažba"16,5*0,8*(0,10+0,40)</t>
  </si>
  <si>
    <t>58331200</t>
  </si>
  <si>
    <t>štěrkopísek netříděný</t>
  </si>
  <si>
    <t>-1741094867</t>
  </si>
  <si>
    <t>151,91*2 'Přepočtené koeficientem množství</t>
  </si>
  <si>
    <t>Zakládání</t>
  </si>
  <si>
    <t>212752101</t>
  </si>
  <si>
    <t>Trativod z drenážních trubek korugovaných PE-HD SN 4 perforace 360° včetně lože otevřený výkop DN 100 pro liniové stavby</t>
  </si>
  <si>
    <t>93951139</t>
  </si>
  <si>
    <t>Trativody z drenážních trubek pro liniové stavby a komunikace se zřízením štěrkového lože pod trubky a s jejich obsypem v otevřeném výkopu trubka korugovaná sendvičová PE-HD SN 4 celoperforovaná 360° DN 100</t>
  </si>
  <si>
    <t>https://podminky.urs.cz/item/CS_URS_2026_01/212752101</t>
  </si>
  <si>
    <t>Poznámka k položce:_x000d_
Odvodnění rýhy.				_x000d_
Zemní práce, lože, obsyp, drenáž.</t>
  </si>
  <si>
    <t>"výkop rýhy"246,5+47</t>
  </si>
  <si>
    <t>58343930</t>
  </si>
  <si>
    <t>kamenivo drcené hrubé frakce 16/32</t>
  </si>
  <si>
    <t>-1400385837</t>
  </si>
  <si>
    <t>"výkop rýhy - drenážní vrstva pod lože pod potrubí"(246,5+47)*1,2*0,10*2</t>
  </si>
  <si>
    <t>213141111</t>
  </si>
  <si>
    <t>Zřízení vrstvy z geotextilie v rovině nebo ve sklonu do 1:5 š do 3 m</t>
  </si>
  <si>
    <t>537216662</t>
  </si>
  <si>
    <t>Zřízení vrstvy z geotextilie filtrační, separační, odvodňovací, ochranné, výztužné nebo protierozní v rovině nebo ve sklonu do 1:5, šířky do 3 m</t>
  </si>
  <si>
    <t>https://podminky.urs.cz/item/CS_URS_2025_02/213141111</t>
  </si>
  <si>
    <t>"rýha"(246,5+47)*1,2</t>
  </si>
  <si>
    <t>69311270</t>
  </si>
  <si>
    <t>geotextilie netkaná separační, ochranná, filtrační, drenážní PES 400g/m2</t>
  </si>
  <si>
    <t>-1985341064</t>
  </si>
  <si>
    <t>"rýha"(246,5+47)*1,2*1,15</t>
  </si>
  <si>
    <t>Vodorovné konstrukce</t>
  </si>
  <si>
    <t>451573111</t>
  </si>
  <si>
    <t>Lože pod potrubí otevřený výkop ze štěrkopísku</t>
  </si>
  <si>
    <t>-875718461</t>
  </si>
  <si>
    <t>Lože pod potrubí, stoky a drobné objekty v otevřeném výkopu z písku a štěrkopísku do 63 mm</t>
  </si>
  <si>
    <t>https://podminky.urs.cz/item/CS_URS_2026_01/451573111</t>
  </si>
  <si>
    <t>"výkop rýhy hlavní řad"246,5*1,2*0,10</t>
  </si>
  <si>
    <t>"výkop rýhy přípojky"473*0,8*0,10</t>
  </si>
  <si>
    <t>452313141</t>
  </si>
  <si>
    <t>Podkladní bloky z betonu prostého bez zvýšených nároků na prostředí tř. C 16/20 otevřený výkop</t>
  </si>
  <si>
    <t>1745294873</t>
  </si>
  <si>
    <t>Podkladní a zajišťovací konstrukce z betonu prostého v otevřeném výkopu bez zvýšených nároků na prostředí bloky pro potrubí z betonu tř. C 16/20</t>
  </si>
  <si>
    <t>https://podminky.urs.cz/item/CS_URS_2026_01/452313141</t>
  </si>
  <si>
    <t>"betonové kotevní bloky"5*0,3</t>
  </si>
  <si>
    <t>452353101</t>
  </si>
  <si>
    <t>Bednění podkladních bloků otevřený výkop</t>
  </si>
  <si>
    <t>1510169171</t>
  </si>
  <si>
    <t>Bednění podkladních a zajišťovacích konstrukcí v otevřeném výkopu bloků pro potrubí</t>
  </si>
  <si>
    <t>https://podminky.urs.cz/item/CS_URS_2021_01/452353101</t>
  </si>
  <si>
    <t>"betonové kotevní bloky"5*0,5*0,5*4</t>
  </si>
  <si>
    <t>Komunikace</t>
  </si>
  <si>
    <t>564762111</t>
  </si>
  <si>
    <t>Podklad z vibrovaného štěrku VŠ tl 200 mm</t>
  </si>
  <si>
    <t>2072935771</t>
  </si>
  <si>
    <t>Podklad nebo kryt z vibrovaného štěrku VŠ s rozprostřením, vlhčením a zhutněním, po zhutnění tl. 200 mm</t>
  </si>
  <si>
    <t>https://podminky.urs.cz/item/CS_URS_2026_01/564762111</t>
  </si>
  <si>
    <t>"přípojky asfalt MK"30,5*0,8</t>
  </si>
  <si>
    <t>564861111</t>
  </si>
  <si>
    <t>Podklad ze štěrkodrtě ŠD plochy přes 100 m2 tl 200 mm</t>
  </si>
  <si>
    <t>1985746745</t>
  </si>
  <si>
    <t>Podklad ze štěrkodrti ŠD s rozprostřením a zhutněním plochy přes 100 m2, po zhutnění tl. 200 mm</t>
  </si>
  <si>
    <t>https://podminky.urs.cz/item/CS_URS_2026_01/564861111</t>
  </si>
  <si>
    <t>"přípojky dlažba"0,8*16,5</t>
  </si>
  <si>
    <t>45</t>
  </si>
  <si>
    <t>564931412</t>
  </si>
  <si>
    <t>Podklad z asfaltového recyklátu plochy přes 100 m2 tl 100 mm</t>
  </si>
  <si>
    <t>-8767559</t>
  </si>
  <si>
    <t>Podklad nebo podsyp z asfaltového recyklátu s rozprostřením a zhutněním plochy přes 100 m2, po zhutnění tl. 100 mm</t>
  </si>
  <si>
    <t>https://podminky.urs.cz/item/CS_URS_2026_01/564931412</t>
  </si>
  <si>
    <t>"provedení úpravy - překop bude před finální úpravou provizorně zasypán"</t>
  </si>
  <si>
    <t>46</t>
  </si>
  <si>
    <t>565135111</t>
  </si>
  <si>
    <t>Asfaltový beton vrstva podkladní ACP 16 S tl 50 mm š do 3 m z nemodifikovaného asfaltu</t>
  </si>
  <si>
    <t>-292808970</t>
  </si>
  <si>
    <t>Asfaltový beton vrstva podkladní ACP 16 z nemodifikovaného asfaltu s rozprostřením a zhutněním ACP 16 S v pruhu šířky přes 1,5 do 3 m, po zhutnění tl. 50 mm</t>
  </si>
  <si>
    <t>https://podminky.urs.cz/item/CS_URS_2026_01/565135111</t>
  </si>
  <si>
    <t>47</t>
  </si>
  <si>
    <t>567130115</t>
  </si>
  <si>
    <t>Podklad ze směsi stmelené cementem SC C 1,5/2,0 tl 200 mm</t>
  </si>
  <si>
    <t>1967737853</t>
  </si>
  <si>
    <t>Podklad ze směsi stmelené cementem SC bez dilatačních spár, s rozprostřením a zhutněním SC C 1,5/2,0, po zhutnění tl. 200 mm</t>
  </si>
  <si>
    <t>https://podminky.urs.cz/item/CS_URS_2026_01/567130115</t>
  </si>
  <si>
    <t>48</t>
  </si>
  <si>
    <t>573111112</t>
  </si>
  <si>
    <t>Postřik živičný infiltrační s posypem z asfaltu množství 1 kg/m2</t>
  </si>
  <si>
    <t>-659730347</t>
  </si>
  <si>
    <t>Postřik infiltrační PI z asfaltu silničního s posypem kamenivem, v množství 1,00 kg/m2</t>
  </si>
  <si>
    <t>https://podminky.urs.cz/item/CS_URS_2026_01/573111112</t>
  </si>
  <si>
    <t>49</t>
  </si>
  <si>
    <t>573211109</t>
  </si>
  <si>
    <t>Postřik živičný spojovací z asfaltu v množství 0,50 kg/m2</t>
  </si>
  <si>
    <t>-996995344</t>
  </si>
  <si>
    <t>Postřik spojovací PS bez posypu kamenivem z asfaltu silničního, v množství 0,50 kg/m2</t>
  </si>
  <si>
    <t>https://podminky.urs.cz/item/CS_URS_2026_01/573211109</t>
  </si>
  <si>
    <t>"přípojky asfalt MK"30,5*(0,50+0,80+0,50)</t>
  </si>
  <si>
    <t>50</t>
  </si>
  <si>
    <t>577144111</t>
  </si>
  <si>
    <t>Asfaltový beton vrstva obrusná ACO 11+ tř. I tl 50 mm š do 3 m z nemodifikovaného asfaltu</t>
  </si>
  <si>
    <t>-1614704356</t>
  </si>
  <si>
    <t>Asfaltový beton vrstva obrusná ACO 11 z nemodifikovaného asfaltu s rozprostřením a se zhutněním ACO 11+ v pruhu šířky přes 1,5 do 3 m, po zhutnění tl. 50 mm</t>
  </si>
  <si>
    <t>https://podminky.urs.cz/item/CS_URS_2026_01/577144111</t>
  </si>
  <si>
    <t>51</t>
  </si>
  <si>
    <t>596211111</t>
  </si>
  <si>
    <t>Kladení zámkové dlažby komunikací pro pěší ručně tl 60 mm skupiny A pl přes 50 do 100 m2</t>
  </si>
  <si>
    <t>472031584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</si>
  <si>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</si>
  <si>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https://podminky.urs.cz/item/CS_URS_2026_01/596211111</t>
  </si>
  <si>
    <t>"stávající chodník"1,5*16,5</t>
  </si>
  <si>
    <t>52</t>
  </si>
  <si>
    <t>59245212</t>
  </si>
  <si>
    <t>dlažba zámková tvaru I 196x161x60mm přírodní</t>
  </si>
  <si>
    <t>-1297119615</t>
  </si>
  <si>
    <t>Trubní vedení</t>
  </si>
  <si>
    <t>53</t>
  </si>
  <si>
    <t>850311811</t>
  </si>
  <si>
    <t>Bourání stávajícího potrubí z trub litinových DN 150</t>
  </si>
  <si>
    <t>-916353491</t>
  </si>
  <si>
    <t>Bourání stávajícího potrubí z trub litinových hrdlových nebo přírubových v otevřeném výkopu DN do 150</t>
  </si>
  <si>
    <t>https://podminky.urs.cz/item/CS_URS_2026_01/850311811</t>
  </si>
  <si>
    <t>"stávající vodovod"246,5</t>
  </si>
  <si>
    <t>54</t>
  </si>
  <si>
    <t>851251211</t>
  </si>
  <si>
    <t>Montáž potrubí z trub litinových hrdlových s těsnícím spojem otevřený výkop DN/OD 90</t>
  </si>
  <si>
    <t>-1395860539</t>
  </si>
  <si>
    <t>Montáž potrubí z trub litinových tlakových hrdlových v otevřeném výkopu s těsnícím nebo zámkovým spojem vnějšího průměru DN/OD 90</t>
  </si>
  <si>
    <t>https://podminky.urs.cz/item/CS_URS_2021_01/851251211</t>
  </si>
  <si>
    <t>"vodovodní potrubí k hydrantu"3,5</t>
  </si>
  <si>
    <t>"SEK propojovací potrubí"5</t>
  </si>
  <si>
    <t>55</t>
  </si>
  <si>
    <t>55251016R</t>
  </si>
  <si>
    <t>trouba vodovodní litinová hrdlová Zn 200g/m2+extrudovaný PE dl 6m DN 80</t>
  </si>
  <si>
    <t>-1443299210</t>
  </si>
  <si>
    <t>"vodovodní potrubí k hydrantu"3,5*1,05</t>
  </si>
  <si>
    <t>8,675*1,01 'Přepočtené koeficientem množství</t>
  </si>
  <si>
    <t>56</t>
  </si>
  <si>
    <t>851251292</t>
  </si>
  <si>
    <t>Příplatek za krácení litinové trouby DN/OD 90</t>
  </si>
  <si>
    <t>kus</t>
  </si>
  <si>
    <t>-1895315001</t>
  </si>
  <si>
    <t>Montáž potrubí z trub litinových tlakových hrdlových v otevřeném výkopu Příplatek k cenám 1211 za krácení litinové trouby DN/OD 90</t>
  </si>
  <si>
    <t>https://podminky.urs.cz/item/CS_URS_2021_01/851251292</t>
  </si>
  <si>
    <t>"výpis tvarovek a armatur"10</t>
  </si>
  <si>
    <t>57</t>
  </si>
  <si>
    <t>851321211</t>
  </si>
  <si>
    <t>Montáž potrubí z trub litinových hrdlových s těsnícím spojem otevřený výkop DN/OD 160</t>
  </si>
  <si>
    <t>751914053</t>
  </si>
  <si>
    <t>Montáž potrubí z trub litinových tlakových hrdlových v otevřeném výkopu s těsnícím nebo zámkovým spojem vnějšího průměru DN/OD 160</t>
  </si>
  <si>
    <t>https://podminky.urs.cz/item/CS_URS_2021_01/851321211</t>
  </si>
  <si>
    <t>"vodovodní potrubí+SEK"243+5+4</t>
  </si>
  <si>
    <t>58</t>
  </si>
  <si>
    <t>55251007</t>
  </si>
  <si>
    <t>trouba vodovodní litinová hrdlová Zn/Al tlaková třída C 40 DN 150</t>
  </si>
  <si>
    <t>-1580115272</t>
  </si>
  <si>
    <t>"LT DN150+SEK"157*1,05+5</t>
  </si>
  <si>
    <t>169,85*1,01 'Přepočtené koeficientem množství</t>
  </si>
  <si>
    <t>59</t>
  </si>
  <si>
    <t>55251019</t>
  </si>
  <si>
    <t>trouba vodovodní litinová hrdlová pozinkovaná + extrudovaný PE DN 150</t>
  </si>
  <si>
    <t>-548097530</t>
  </si>
  <si>
    <t>"LT + PE OCHRANA DN150+SEK"86*1,05+4</t>
  </si>
  <si>
    <t>94,3*1,01 'Přepočtené koeficientem množství</t>
  </si>
  <si>
    <t>60</t>
  </si>
  <si>
    <t>55251491</t>
  </si>
  <si>
    <t>manžeta ochranná elastomerová pro trouby vodovodní hrdlové povrchová ochrana Zn+PE DN 150</t>
  </si>
  <si>
    <t>1722154817</t>
  </si>
  <si>
    <t>"výpis tvarovek a armatur"65</t>
  </si>
  <si>
    <t>61</t>
  </si>
  <si>
    <t>55251328</t>
  </si>
  <si>
    <t>spoj zámkový pro tvarovku vodovodní vícefunkční DN 150</t>
  </si>
  <si>
    <t>1266658936</t>
  </si>
  <si>
    <t>62</t>
  </si>
  <si>
    <t>851321292</t>
  </si>
  <si>
    <t>Příplatek za krácení litinové trouby DN/OD 160</t>
  </si>
  <si>
    <t>-1268062929</t>
  </si>
  <si>
    <t>Montáž potrubí z trub litinových tlakových hrdlových v otevřeném výkopu Příplatek k cenám 1211 za krácení litinové trouby DN/OD 160</t>
  </si>
  <si>
    <t>https://podminky.urs.cz/item/CS_URS_2021_01/851321292</t>
  </si>
  <si>
    <t>"výpis tvarovek a armatur+SEK"18</t>
  </si>
  <si>
    <t>63</t>
  </si>
  <si>
    <t>857242122</t>
  </si>
  <si>
    <t>Montáž litinových tvarovek jednoosých přírubových otevřený výkop DN 80</t>
  </si>
  <si>
    <t>-509011773</t>
  </si>
  <si>
    <t>Montáž litinových tvarovek na potrubí litinovém tlakovém jednoosých na potrubí z trub přírubových v otevřeném výkopu, kanálu nebo v šachtě DN 80</t>
  </si>
  <si>
    <t>https://podminky.urs.cz/item/CS_URS_2026_01/857242122</t>
  </si>
  <si>
    <t>"výpis tvarovek a armatur"1+1+1</t>
  </si>
  <si>
    <t>64</t>
  </si>
  <si>
    <t>R505008020016</t>
  </si>
  <si>
    <t>KOLENO PATNÍ PŘÍRUBOVÉ DLOUHÉ 80</t>
  </si>
  <si>
    <t>-2020956903</t>
  </si>
  <si>
    <t>"výpis tvarovek a armatur"1</t>
  </si>
  <si>
    <t>65</t>
  </si>
  <si>
    <t>R501280</t>
  </si>
  <si>
    <t>tvarovka litinová, F, příruba s hladkým koncem, DN 80</t>
  </si>
  <si>
    <t>1272177947</t>
  </si>
  <si>
    <t>66</t>
  </si>
  <si>
    <t>R50980</t>
  </si>
  <si>
    <t>tvarovka litinová, EU, přírubová tvarovka s hrdlem, DN80</t>
  </si>
  <si>
    <t>-1144639513</t>
  </si>
  <si>
    <t>67</t>
  </si>
  <si>
    <t>857262122</t>
  </si>
  <si>
    <t>Montáž litinových tvarovek jednoosých přírubových otevřený výkop DN 100</t>
  </si>
  <si>
    <t>1295871415</t>
  </si>
  <si>
    <t>Montáž litinových tvarovek na potrubí litinovém tlakovém jednoosých na potrubí z trub přírubových v otevřeném výkopu, kanálu nebo v šachtě DN 100</t>
  </si>
  <si>
    <t>https://podminky.urs.cz/item/CS_URS_2026_01/857262122</t>
  </si>
  <si>
    <t>68</t>
  </si>
  <si>
    <t>R945100</t>
  </si>
  <si>
    <t>Univerzální jištěná příruba na PE, PVC, LT a ocel. potrubí typ 9.4.5, DN 100, rozsah 104-133 mm</t>
  </si>
  <si>
    <t>1570579665</t>
  </si>
  <si>
    <t>69</t>
  </si>
  <si>
    <t>857311141</t>
  </si>
  <si>
    <t>Montáž litinových tvarovek jednoosých hrdlových otevřený výkop s těsnícím spojem DN/OD 160</t>
  </si>
  <si>
    <t>1999733949</t>
  </si>
  <si>
    <t>Montáž litinových tvarovek na potrubí litinovém tlakovém jednoosých na potrubí z trub hrdlových v otevřeném výkopu, kanálu nebo v šachtě s těsnícím nebo zámkovým spojem vnějšího průměru DN/OD 160</t>
  </si>
  <si>
    <t>https://podminky.urs.cz/item/CS_URS_2021_01/857311141</t>
  </si>
  <si>
    <t>"výpis tvarovek a armatur"4+2+2</t>
  </si>
  <si>
    <t>70</t>
  </si>
  <si>
    <t>R50415011</t>
  </si>
  <si>
    <t>tvarovka litinová, MMK, koleno hrdlové 11 1/4°, DN 150</t>
  </si>
  <si>
    <t>-2145663788</t>
  </si>
  <si>
    <t>"výpis tvarovek a armatur"4</t>
  </si>
  <si>
    <t>71</t>
  </si>
  <si>
    <t>R50415022</t>
  </si>
  <si>
    <t>tvarovka litinová, MMK, koleno hrdlové 22 1/2°, DN 150</t>
  </si>
  <si>
    <t>2079178397</t>
  </si>
  <si>
    <t>"výpis tvarovek a armatur"2</t>
  </si>
  <si>
    <t>72</t>
  </si>
  <si>
    <t>R50415045</t>
  </si>
  <si>
    <t>tvarovka litinová, MMK, koleno hrdlové 45°, DN 150</t>
  </si>
  <si>
    <t>-1869069675</t>
  </si>
  <si>
    <t>73</t>
  </si>
  <si>
    <t>857312122</t>
  </si>
  <si>
    <t>Montáž litinových tvarovek jednoosých přírubových otevřený výkop DN 150</t>
  </si>
  <si>
    <t>-1618542076</t>
  </si>
  <si>
    <t>Montáž litinových tvarovek na potrubí litinovém tlakovém jednoosých na potrubí z trub přírubových v otevřeném výkopu, kanálu nebo v šachtě DN 150</t>
  </si>
  <si>
    <t>https://podminky.urs.cz/item/CS_URS_2026_01/857312122</t>
  </si>
  <si>
    <t>74</t>
  </si>
  <si>
    <t>R944150</t>
  </si>
  <si>
    <t>Univerzální jištěná spojka na PE, PVC, LT a ocel. potrubí typ 9.4.4, DN 150, rozsah 159-188 mm</t>
  </si>
  <si>
    <t>-920982037</t>
  </si>
  <si>
    <t>75</t>
  </si>
  <si>
    <t>R945150</t>
  </si>
  <si>
    <t>Univerzální jištěná příruba na PE, PVC, LT a ocel. potrubí typ 9.4.5, DN 150, rozsah 159-188 mm</t>
  </si>
  <si>
    <t>252770484</t>
  </si>
  <si>
    <t>"výpis tvarovek a armatur"3</t>
  </si>
  <si>
    <t>76</t>
  </si>
  <si>
    <t>857313131</t>
  </si>
  <si>
    <t>Montáž litinových tvarovek odbočných hrdlových otevřený výkop s integrovaným těsněním DN 150</t>
  </si>
  <si>
    <t>719215958</t>
  </si>
  <si>
    <t>Montáž litinových tvarovek na potrubí litinovém tlakovém odbočných na potrubí z trub hrdlových v otevřeném výkopu, kanálu nebo v šachtě s integrovaným těsněním DN 150</t>
  </si>
  <si>
    <t>https://podminky.urs.cz/item/CS_URS_2026_01/857313131</t>
  </si>
  <si>
    <t>77</t>
  </si>
  <si>
    <t>R50115080</t>
  </si>
  <si>
    <t>tvarovka litinová, MMA, T- kus hrdlový s přírubou, DN 150/80</t>
  </si>
  <si>
    <t>1772911907</t>
  </si>
  <si>
    <t>78</t>
  </si>
  <si>
    <t>857314122</t>
  </si>
  <si>
    <t>Montáž litinových tvarovek odbočných přírubových otevřený výkop DN 150</t>
  </si>
  <si>
    <t>-2075732186</t>
  </si>
  <si>
    <t>Montáž litinových tvarovek na potrubí litinovém tlakovém odbočných na potrubí z trub přírubových v otevřeném výkopu, kanálu nebo v šachtě DN 150</t>
  </si>
  <si>
    <t>https://podminky.urs.cz/item/CS_URS_2026_01/857314122</t>
  </si>
  <si>
    <t>79</t>
  </si>
  <si>
    <t>R5015150100</t>
  </si>
  <si>
    <t>tvarovka litinová, T, odbočka přírubová, DN 150/100</t>
  </si>
  <si>
    <t>1820412485</t>
  </si>
  <si>
    <t>80</t>
  </si>
  <si>
    <t>871161211</t>
  </si>
  <si>
    <t>Montáž potrubí z PE100 RC SDR 11 otevřený výkop svařovaných elektrotvarovkou d 32 x 3,0 mm</t>
  </si>
  <si>
    <t>1914995491</t>
  </si>
  <si>
    <t>Montáž vodovodního potrubí z polyetylenu PE100 RC v otevřeném výkopu svařovaných elektrotvarovkou SDR 11/PN16 d 32 x 3,0 mm</t>
  </si>
  <si>
    <t>https://podminky.urs.cz/item/CS_URS_2026_01/871161211</t>
  </si>
  <si>
    <t>"vodovodní přípojka"44</t>
  </si>
  <si>
    <t>81</t>
  </si>
  <si>
    <t>28613170</t>
  </si>
  <si>
    <t>potrubí vodovodní dvouvrstvé PE100 RC SDR11 32x3,0mm</t>
  </si>
  <si>
    <t>1411039988</t>
  </si>
  <si>
    <t>82</t>
  </si>
  <si>
    <t>871171211</t>
  </si>
  <si>
    <t>Montáž potrubí z PE100 RC SDR 11 otevřený výkop svařovaných elektrotvarovkou d 40 x 3,7 mm</t>
  </si>
  <si>
    <t>700874861</t>
  </si>
  <si>
    <t>Montáž vodovodního potrubí z polyetylenu PE100 RC v otevřeném výkopu svařovaných elektrotvarovkou SDR 11/PN16 d 40 x 3,7 mm</t>
  </si>
  <si>
    <t>https://podminky.urs.cz/item/CS_URS_2026_01/871171211</t>
  </si>
  <si>
    <t>"vodovodní přípojka"3</t>
  </si>
  <si>
    <t>83</t>
  </si>
  <si>
    <t>28613171</t>
  </si>
  <si>
    <t>potrubí vodovodní dvouvrstvé PE100 RC SDR11 40x3,7mm</t>
  </si>
  <si>
    <t>1658123086</t>
  </si>
  <si>
    <t>3*1,015 'Přepočtené koeficientem množství</t>
  </si>
  <si>
    <t>84</t>
  </si>
  <si>
    <t>871211811</t>
  </si>
  <si>
    <t>Bourání stávajícího potrubí z polyetylenu D do 50 mm</t>
  </si>
  <si>
    <t>1794929486</t>
  </si>
  <si>
    <t>Bourání stávajícího potrubí z polyetylenu v otevřeném výkopu D do 50 mm</t>
  </si>
  <si>
    <t>https://podminky.urs.cz/item/CS_URS_2026_01/871211811</t>
  </si>
  <si>
    <t>"stávající přípojky"47</t>
  </si>
  <si>
    <t>85</t>
  </si>
  <si>
    <t>879161111</t>
  </si>
  <si>
    <t>Montáž vodovodní přípojky na potrubí DN 25</t>
  </si>
  <si>
    <t>-977894972</t>
  </si>
  <si>
    <t>Montáž napojení vodovodní přípojky v otevřeném výkopu DN 25</t>
  </si>
  <si>
    <t>https://podminky.urs.cz/item/CS_URS_2026_01/879161111</t>
  </si>
  <si>
    <t>86</t>
  </si>
  <si>
    <t>879171111</t>
  </si>
  <si>
    <t>Montáž vodovodní přípojky na potrubí DN 32</t>
  </si>
  <si>
    <t>687602159</t>
  </si>
  <si>
    <t>Montáž napojení vodovodní přípojky v otevřeném výkopu DN 32</t>
  </si>
  <si>
    <t>https://podminky.urs.cz/item/CS_URS_2026_01/879171111</t>
  </si>
  <si>
    <t>87</t>
  </si>
  <si>
    <t>891181112</t>
  </si>
  <si>
    <t>Montáž vodovodních šoupátek otevřený výkop DN 40</t>
  </si>
  <si>
    <t>468398148</t>
  </si>
  <si>
    <t>Montáž vodovodních armatur na potrubí šoupátek nebo klapek uzavíracích v otevřeném výkopu nebo v šachtách s osazením zemní soupravy (bez poklopů) DN 40</t>
  </si>
  <si>
    <t>https://podminky.urs.cz/item/CS_URS_2026_01/891181112</t>
  </si>
  <si>
    <t>"výpis tvarovek a armatur"10+1</t>
  </si>
  <si>
    <t>88</t>
  </si>
  <si>
    <t>R5832114</t>
  </si>
  <si>
    <t xml:space="preserve">šoupátko litinové, přímé, závit - přechodka na PE, připojovací rozměry 32 x  1¼”</t>
  </si>
  <si>
    <t>-1635668903</t>
  </si>
  <si>
    <t>89</t>
  </si>
  <si>
    <t>R5840114</t>
  </si>
  <si>
    <t xml:space="preserve">šoupátko litinové, přímé, závit - přechodka na PE, připojovací rozměry 40 x  1¼”</t>
  </si>
  <si>
    <t>-1247320424</t>
  </si>
  <si>
    <t>90</t>
  </si>
  <si>
    <t>R7731700</t>
  </si>
  <si>
    <t>zemní teleskopická souprava, přípojková, rozsah 1,7-2,9 m</t>
  </si>
  <si>
    <t>363869912</t>
  </si>
  <si>
    <t>"výpis tvarovek a armatur"11</t>
  </si>
  <si>
    <t>91</t>
  </si>
  <si>
    <t>891181811</t>
  </si>
  <si>
    <t>Demontáž vodovodních šoupátek otevřený výkop DN 40</t>
  </si>
  <si>
    <t>-1419941521</t>
  </si>
  <si>
    <t>Demontáž vodovodních armatur na potrubí šoupátek nebo klapek uzavíracích v otevřeném výkopu nebo v šachtách DN 40</t>
  </si>
  <si>
    <t>https://podminky.urs.cz/item/CS_URS_2026_01/891181811</t>
  </si>
  <si>
    <t>"stávající přípojky"11</t>
  </si>
  <si>
    <t>92</t>
  </si>
  <si>
    <t>891241112</t>
  </si>
  <si>
    <t>Montáž vodovodních šoupátek otevřený výkop DN 80</t>
  </si>
  <si>
    <t>-2136942412</t>
  </si>
  <si>
    <t>Montáž vodovodních armatur na potrubí šoupátek nebo klapek uzavíracích v otevřeném výkopu nebo v šachtách s osazením zemní soupravy (bez poklopů) DN 80</t>
  </si>
  <si>
    <t>https://podminky.urs.cz/item/CS_URS_2026_01/891241112</t>
  </si>
  <si>
    <t>93</t>
  </si>
  <si>
    <t>R3180</t>
  </si>
  <si>
    <t>Šoupě přírubové DN 80, stavební délka F4, PN 10/16</t>
  </si>
  <si>
    <t>-1256625544</t>
  </si>
  <si>
    <t>94</t>
  </si>
  <si>
    <t>42291039</t>
  </si>
  <si>
    <t>souprava zemní teleskopická pro šoupatka DN 50-100mm Rd 1,8-2,5m</t>
  </si>
  <si>
    <t>-1704615104</t>
  </si>
  <si>
    <t>95</t>
  </si>
  <si>
    <t>891241811</t>
  </si>
  <si>
    <t>Demontáž vodovodních šoupátek otevřený výkop DN 80</t>
  </si>
  <si>
    <t>879183218</t>
  </si>
  <si>
    <t>Demontáž vodovodních armatur na potrubí šoupátek nebo klapek uzavíracích v otevřeném výkopu nebo v šachtách DN 80</t>
  </si>
  <si>
    <t>https://podminky.urs.cz/item/CS_URS_2026_01/891241811</t>
  </si>
  <si>
    <t>"stávající šoupata"1</t>
  </si>
  <si>
    <t>96</t>
  </si>
  <si>
    <t>891247111</t>
  </si>
  <si>
    <t>Montáž hydrantů podzemních DN 80</t>
  </si>
  <si>
    <t>1412590501</t>
  </si>
  <si>
    <t>Montáž vodovodních armatur na potrubí hydrantů podzemních (bez osazení poklopů) DN 80</t>
  </si>
  <si>
    <t>https://podminky.urs.cz/item/CS_URS_2026_01/891247111</t>
  </si>
  <si>
    <t>"specifikace materiálu"2</t>
  </si>
  <si>
    <t>97</t>
  </si>
  <si>
    <t>R1211801500</t>
  </si>
  <si>
    <t>hydrant podzemní 12.1.1, dvojitě jištěný, DN 80, 1500 mm</t>
  </si>
  <si>
    <t>690231621</t>
  </si>
  <si>
    <t>98</t>
  </si>
  <si>
    <t>R12.21</t>
  </si>
  <si>
    <t>hydrantová drenáž k podzemnímu hydrantu</t>
  </si>
  <si>
    <t>85487110</t>
  </si>
  <si>
    <t>hydrantová drenáž k podzemnímu hydrantu, včetně obal z geotextilie</t>
  </si>
  <si>
    <t>99</t>
  </si>
  <si>
    <t>891311112</t>
  </si>
  <si>
    <t>Montáž vodovodních šoupátek otevřený výkop DN 150</t>
  </si>
  <si>
    <t>-871638380</t>
  </si>
  <si>
    <t>Montáž vodovodních armatur na potrubí šoupátek nebo klapek uzavíracích v otevřeném výkopu nebo v šachtách s osazením zemní soupravy (bez poklopů) DN 150</t>
  </si>
  <si>
    <t>https://podminky.urs.cz/item/CS_URS_2026_01/891311112</t>
  </si>
  <si>
    <t>100</t>
  </si>
  <si>
    <t>R31150</t>
  </si>
  <si>
    <t>Šoupě přírubové typ 3.1, DN 150, stavební délka F4, PN 10/16</t>
  </si>
  <si>
    <t>497354374</t>
  </si>
  <si>
    <t>101</t>
  </si>
  <si>
    <t>R7561700</t>
  </si>
  <si>
    <t>zemní teleskopická souprava, pro šoupě DN 100-150, rozsah 1,6-2,7 m</t>
  </si>
  <si>
    <t>1575502701</t>
  </si>
  <si>
    <t>102</t>
  </si>
  <si>
    <t>891311811</t>
  </si>
  <si>
    <t>Demontáž vodovodních šoupátek otevřený výkop DN 150</t>
  </si>
  <si>
    <t>1881591399</t>
  </si>
  <si>
    <t>Demontáž vodovodních armatur na potrubí šoupátek nebo klapek uzavíracích v otevřeném výkopu nebo v šachtách DN 150</t>
  </si>
  <si>
    <t>https://podminky.urs.cz/item/CS_URS_2026_01/891311811</t>
  </si>
  <si>
    <t>"stávající šoupata"3</t>
  </si>
  <si>
    <t>103</t>
  </si>
  <si>
    <t>891319111</t>
  </si>
  <si>
    <t>Montáž navrtávacích pasů na potrubí z jakýchkoli trub DN 150</t>
  </si>
  <si>
    <t>-618628542</t>
  </si>
  <si>
    <t>Montáž vodovodních armatur na potrubí navrtávacích pasů s ventilem Jt 1 MPa, na potrubí z trub litinových, ocelových nebo plastických hmot DN 150</t>
  </si>
  <si>
    <t>https://podminky.urs.cz/item/CS_URS_2026_01/891319111</t>
  </si>
  <si>
    <t>104</t>
  </si>
  <si>
    <t>R8410150XX</t>
  </si>
  <si>
    <t>Navrtávací pas na LT a ocel. potrubí, závitový, typ 8.4, DN 150</t>
  </si>
  <si>
    <t>1793474709</t>
  </si>
  <si>
    <t>105</t>
  </si>
  <si>
    <t>892233122</t>
  </si>
  <si>
    <t>Proplach a dezinfekce vodovodního potrubí DN od 40 do 70</t>
  </si>
  <si>
    <t>1969137048</t>
  </si>
  <si>
    <t>https://podminky.urs.cz/item/CS_URS_2026_01/892233122</t>
  </si>
  <si>
    <t>Poznámka k položce:_x000d_
včtně vodného a stočného</t>
  </si>
  <si>
    <t>"přípojky"51</t>
  </si>
  <si>
    <t>106</t>
  </si>
  <si>
    <t>892241111</t>
  </si>
  <si>
    <t>Tlaková zkouška vodou potrubí DN do 80</t>
  </si>
  <si>
    <t>1926502389</t>
  </si>
  <si>
    <t>Tlakové zkoušky vodou na potrubí DN do 80</t>
  </si>
  <si>
    <t>https://podminky.urs.cz/item/CS_URS_2026_01/892241111</t>
  </si>
  <si>
    <t>"hlavní řady"50</t>
  </si>
  <si>
    <t>107</t>
  </si>
  <si>
    <t>892351111</t>
  </si>
  <si>
    <t>Tlaková zkouška vodou potrubí DN 150 nebo 200</t>
  </si>
  <si>
    <t>460647930</t>
  </si>
  <si>
    <t>Tlakové zkoušky vodou na potrubí DN 150 nebo 200</t>
  </si>
  <si>
    <t>https://podminky.urs.cz/item/CS_URS_2026_01/892351111</t>
  </si>
  <si>
    <t>"vodovodní potrubí"243</t>
  </si>
  <si>
    <t>108</t>
  </si>
  <si>
    <t>892353122</t>
  </si>
  <si>
    <t>Proplach a dezinfekce vodovodního potrubí DN 150 nebo 200</t>
  </si>
  <si>
    <t>-1290118336</t>
  </si>
  <si>
    <t>https://podminky.urs.cz/item/CS_URS_2026_01/892353122</t>
  </si>
  <si>
    <t>109</t>
  </si>
  <si>
    <t>892372111</t>
  </si>
  <si>
    <t>Zabezpečení konců potrubí DN do 300 při tlakových zkouškách vodou</t>
  </si>
  <si>
    <t>589092855</t>
  </si>
  <si>
    <t>Tlakové zkoušky vodou zabezpečení konců potrubí při tlakových zkouškách DN do 300</t>
  </si>
  <si>
    <t>https://podminky.urs.cz/item/CS_URS_2026_01/892372111</t>
  </si>
  <si>
    <t>"vodovodní potrubí"2</t>
  </si>
  <si>
    <t>110</t>
  </si>
  <si>
    <t>899101211</t>
  </si>
  <si>
    <t>Demontáž poklopů litinových nebo ocelových včetně rámů hmotnosti do 50 kg</t>
  </si>
  <si>
    <t>-2057852698</t>
  </si>
  <si>
    <t>Demontáž poklopů litinových a ocelových včetně rámů, hmotnosti jednotlivě do 50 kg</t>
  </si>
  <si>
    <t>https://podminky.urs.cz/item/CS_URS_2026_01/899101211</t>
  </si>
  <si>
    <t>"stávající zařízení"11+4+1+1</t>
  </si>
  <si>
    <t>111</t>
  </si>
  <si>
    <t>899401111</t>
  </si>
  <si>
    <t>Osazení poklopů uličních litinových ventilových</t>
  </si>
  <si>
    <t>985985755</t>
  </si>
  <si>
    <t>Osazení poklopů uličních s pevným rámem litinových ventilových
OBETONOVÁNÍ + ODLÁŽDĚNÍ ŠOUPÁTKOVÉHO POKLOPU</t>
  </si>
  <si>
    <t>https://podminky.urs.cz/item/CS_URS_2026_01/899401111</t>
  </si>
  <si>
    <t>112</t>
  </si>
  <si>
    <t>R728</t>
  </si>
  <si>
    <t>plovoucí uliční poklop, hranatý</t>
  </si>
  <si>
    <t>1276553473</t>
  </si>
  <si>
    <t>113</t>
  </si>
  <si>
    <t>899401112</t>
  </si>
  <si>
    <t>Osazení poklopů uličních litinových šoupátkových</t>
  </si>
  <si>
    <t>-2095139428</t>
  </si>
  <si>
    <t>Osazení poklopů uličních s pevným rámem litinových šoupátkových
včetně OBETONOVÁNÍ + ODLÁŽDĚNÍ ŠOUPÁTKOVÉHO POKLOPU</t>
  </si>
  <si>
    <t>https://podminky.urs.cz/item/CS_URS_2026_01/899401112</t>
  </si>
  <si>
    <t>114</t>
  </si>
  <si>
    <t>R721</t>
  </si>
  <si>
    <t>EURO plovoucí uliční poklop, kulatý, typ 7.2.1</t>
  </si>
  <si>
    <t>448044503</t>
  </si>
  <si>
    <t>Plovoucí uliční poklop, kulatý, typ 7.2.1</t>
  </si>
  <si>
    <t>115</t>
  </si>
  <si>
    <t>R7210</t>
  </si>
  <si>
    <t>Podkladová deska ventilková, šoupatová, typ 7.2.10</t>
  </si>
  <si>
    <t>472441138</t>
  </si>
  <si>
    <t>"výpis tvarovek a armatur"4+11</t>
  </si>
  <si>
    <t>116</t>
  </si>
  <si>
    <t>899401113</t>
  </si>
  <si>
    <t>Osazení poklopů uličních litinových hydrantových</t>
  </si>
  <si>
    <t>1642493199</t>
  </si>
  <si>
    <t>Osazení poklopů uličních s pevným rámem litinových hydrantových
včetně OBETONOVÁNÍ + ODLÁŽDĚNÍ HYDRANTOVÉHO POKLOPU</t>
  </si>
  <si>
    <t>https://podminky.urs.cz/item/CS_URS_2026_01/899401113</t>
  </si>
  <si>
    <t>117</t>
  </si>
  <si>
    <t>R727</t>
  </si>
  <si>
    <t>Uliční poklop litinový, hydrantový, typ 7.2.7</t>
  </si>
  <si>
    <t>1611280045</t>
  </si>
  <si>
    <t>118</t>
  </si>
  <si>
    <t>R7217</t>
  </si>
  <si>
    <t>odkladová deska hydrantová, typ 7.2.17</t>
  </si>
  <si>
    <t>-1586803893</t>
  </si>
  <si>
    <t>119</t>
  </si>
  <si>
    <t>899712111</t>
  </si>
  <si>
    <t>Orientační tabulky na zdivu</t>
  </si>
  <si>
    <t>-885088608</t>
  </si>
  <si>
    <t>Orientační tabulky na vodovodních a kanalizačních řadech na zdivu</t>
  </si>
  <si>
    <t>https://podminky.urs.cz/item/CS_URS_2026_01/899712111</t>
  </si>
  <si>
    <t>"výpis tvarovek a armatur"15</t>
  </si>
  <si>
    <t>120</t>
  </si>
  <si>
    <t>899721111</t>
  </si>
  <si>
    <t>Signalizační vodič DN do 150 mm na potrubí</t>
  </si>
  <si>
    <t>425618970</t>
  </si>
  <si>
    <t>Signalizační vodič na potrubí DN do 150 mm</t>
  </si>
  <si>
    <t>https://podminky.urs.cz/item/CS_URS_2026_01/899721111</t>
  </si>
  <si>
    <t>"výpis základního materiálu"293,5</t>
  </si>
  <si>
    <t>121</t>
  </si>
  <si>
    <t>899722113</t>
  </si>
  <si>
    <t>Krytí potrubí z plastů výstražnou fólií z PVC přes 25 do 34cm</t>
  </si>
  <si>
    <t>588239535</t>
  </si>
  <si>
    <t>Krytí potrubí z plastů výstražnou fólií z PVC šířky přes 25 do 34 cm</t>
  </si>
  <si>
    <t>https://podminky.urs.cz/item/CS_URS_2026_01/899722113</t>
  </si>
  <si>
    <t>122</t>
  </si>
  <si>
    <t>879221111R</t>
  </si>
  <si>
    <t>Montáž přepojení vodovodní přípojky, včetně redukce a přechodového kusu na materiál stávajícího potrubí</t>
  </si>
  <si>
    <t>176686691</t>
  </si>
  <si>
    <t>"přepojení stávajících přípojek"11</t>
  </si>
  <si>
    <t>123</t>
  </si>
  <si>
    <t>87845444R</t>
  </si>
  <si>
    <t>Spojovací materiál na příruby - nerez šrouby + matky a podložky</t>
  </si>
  <si>
    <t>kpl</t>
  </si>
  <si>
    <t>846846386</t>
  </si>
  <si>
    <t>124</t>
  </si>
  <si>
    <t>8784544PC</t>
  </si>
  <si>
    <t>D+M obalení armatur do pogumované tkaniny</t>
  </si>
  <si>
    <t>1517628121</t>
  </si>
  <si>
    <t>Poznámka k položce:_x000d_
dodávka a montáž pogumované tkaniny_x000d_
Izolační bandáž_x000d_
· trvale elastická petrolátová páska s inhibitory koroze;_x000d_
· vyhovuje standardu EN12068, EN ISO 21809-3;_x000d_
· slučitelný s běžnými systémy továrních povlaků;_x000d_
· zajišťuje neprostupné utěsnění;</t>
  </si>
  <si>
    <t>125</t>
  </si>
  <si>
    <t>899301111R11</t>
  </si>
  <si>
    <t>Náhradní zásobování vodou</t>
  </si>
  <si>
    <t>496050247</t>
  </si>
  <si>
    <t>Náhradní zásobování vodou během výměny potrubí</t>
  </si>
  <si>
    <t>Poznámka k položce:_x000d_
Před vlastní výměnou vodovodu bude realizováno provizorní zásobování lokality pitnou vodou prostřednictvím vodovodního řadu (suchovodu), včetně zajištění přepojení přípojek. Odbočení hlavního řadu a přípojek bude provizorně přepojeno, a to po dobu výměny stávajícího vodovodu a odbočení._x000d_
Během výstavby, která musí být prováděna po úsecích, bude zajištěno dočasné zásobování obyvatel pitnou vodou, a to tak, že bude položeno dočasné nadzemní vodovodní potrubí, v místech vjezdů bude potrubí zajištěno pro přejezd nebo bude uloženo do dočasné stavební rýhy._x000d_
Budou také i dočasně přepojeny stávající vodovodní přípojky - v blízkosti vodovodních odboček bude přes provizorní rýhu proveden betonový zajišťovací blok z betonu C12/15 velikosti (0,3 x 0,3 x 0,3) m. Zajišťovací blok bude dále proveden min. po 10 metrech potrubí. V místech stávajících vodovodních odbočení přilehlých rodinných domů budou na provizorním potrubí provedeny provizorní navrtávací pasy NP. Navrtávací pasy budou doplněny o dočasné propojovací potrubí PE 32, příp. PE63 s napojením na stávající odbočení. Bude provizorně osazen kulový kohout s pákovým uzávěrem pro potrubí PE32, pro spojení se stávající částí odbočení jištěná spojka. Tímto bude zajištěna dodávka pitné vody po dobu realizace stavby. Dodávka pitné vody tímto provizorním vodovodním řadem je podmíněna a limitována ročním obdobím s nemrznoucími teplotami.				_x000d_
Před spuštěním provizorního a vyměněného vodovodního potrubí do provozu bude provedena dezinfekce potrubí a budou odebrány vzorky. Vzorky budou laboratorně klasifikovány jako zdravotně nezávadné. Protokoly o zdravotní nezávadnosti budou v požadovaném množství doloženy správci vodovodu. Četnost vzorků bude dle platné ČSN.</t>
  </si>
  <si>
    <t>Ostatní konstrukce a práce-bourání</t>
  </si>
  <si>
    <t>126</t>
  </si>
  <si>
    <t>916241113</t>
  </si>
  <si>
    <t>Osazení obrubníku kamenného ležatého s boční opěrou do lože z betonu prostého</t>
  </si>
  <si>
    <t>386080116</t>
  </si>
  <si>
    <t>Osazení obrubníku kamenného se zřízením lože, s vyplněním a zatřením spár cementovou maltou ležatého s boční opěrou z betonu prostého, do lože z betonu prostého</t>
  </si>
  <si>
    <t>https://podminky.urs.cz/item/CS_URS_2026_01/916241113</t>
  </si>
  <si>
    <t>"kamenný obrubník"10*2</t>
  </si>
  <si>
    <t>127</t>
  </si>
  <si>
    <t>919731121</t>
  </si>
  <si>
    <t>Zarovnání styčné plochy podkladu nebo krytu živičného tl do 50 mm</t>
  </si>
  <si>
    <t>496032745</t>
  </si>
  <si>
    <t>Zarovnání styčné plochy podkladu nebo krytu podél vybourané části komunikace nebo zpevněné plochy živičné tl. do 50 mm</t>
  </si>
  <si>
    <t>https://podminky.urs.cz/item/CS_URS_2026_01/919731121</t>
  </si>
  <si>
    <t>"asfalt MK"246,5*2</t>
  </si>
  <si>
    <t>"přípojky asfalt MK"30,5*2</t>
  </si>
  <si>
    <t>128</t>
  </si>
  <si>
    <t>919732221</t>
  </si>
  <si>
    <t>Styčná spára napojení nového živičného povrchu na stávající za tepla š 15 mm hl 25 mm bez prořezání</t>
  </si>
  <si>
    <t>-1048571135</t>
  </si>
  <si>
    <t>Styčná pracovní spára při napojení nového živičného povrchu na stávající se zalitím za tepla modifikovanou asfaltovou hmotou s posypem vápenným hydrátem šířky do 15 mm, hloubky do 25 mm bez prořezání spáry</t>
  </si>
  <si>
    <t>https://podminky.urs.cz/item/CS_URS_2026_01/919732221</t>
  </si>
  <si>
    <t>129</t>
  </si>
  <si>
    <t>919735111</t>
  </si>
  <si>
    <t>Řezání stávajícího živičného krytu hl do 50 mm</t>
  </si>
  <si>
    <t>-683152133</t>
  </si>
  <si>
    <t>Řezání stávajícího živičného krytu nebo podkladu hloubky do 50 mm</t>
  </si>
  <si>
    <t>https://podminky.urs.cz/item/CS_URS_2026_01/919735111</t>
  </si>
  <si>
    <t>130</t>
  </si>
  <si>
    <t>938909311</t>
  </si>
  <si>
    <t>Čištění vozovek metením strojně podkladu nebo krytu betonového nebo živičného</t>
  </si>
  <si>
    <t>-2025591558</t>
  </si>
  <si>
    <t>Čištění vozovek metením bláta, prachu nebo hlinitého nánosu s odklizením na hromady na vzdálenost do 20 m nebo naložením na dopravní prostředek strojně povrchu podkladu nebo krytu betonového nebo živičného</t>
  </si>
  <si>
    <t>https://podminky.urs.cz/item/CS_URS_2026_01/938909311</t>
  </si>
  <si>
    <t>"místní komunikace"277*8</t>
  </si>
  <si>
    <t>131</t>
  </si>
  <si>
    <t>979024443</t>
  </si>
  <si>
    <t>Očištění vybouraných obrubníků a krajníků silničních</t>
  </si>
  <si>
    <t>-1156673128</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</si>
  <si>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</si>
  <si>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https://podminky.urs.cz/item/CS_URS_2026_01/979024443</t>
  </si>
  <si>
    <t>997</t>
  </si>
  <si>
    <t>Přesun sutě</t>
  </si>
  <si>
    <t>132</t>
  </si>
  <si>
    <t>997221551</t>
  </si>
  <si>
    <t>Vodorovná doprava suti ze sypkých materiálů do 1 km</t>
  </si>
  <si>
    <t>895053914</t>
  </si>
  <si>
    <t>Vodorovná doprava suti bez naložení, ale se složením a s hrubým urovnáním ze sypkých materiálů, na vzdálenost do 1 km</t>
  </si>
  <si>
    <t>https://podminky.urs.cz/item/CS_URS_2026_01/997221551</t>
  </si>
  <si>
    <t>133</t>
  </si>
  <si>
    <t>997221559</t>
  </si>
  <si>
    <t>Příplatek ZKD 1 km u vodorovné dopravy suti ze sypkých materiálů</t>
  </si>
  <si>
    <t>139595864</t>
  </si>
  <si>
    <t>Vodorovná doprava suti bez naložení, ale se složením a s hrubým urovnáním ze sypkých materiálů, na vzdálenost Příplatek k ceně za každý další započatý 1 km přes 1 km</t>
  </si>
  <si>
    <t>https://podminky.urs.cz/item/CS_URS_2026_01/997221559</t>
  </si>
  <si>
    <t>734,296*25 'Přepočtené koeficientem množství</t>
  </si>
  <si>
    <t>134</t>
  </si>
  <si>
    <t>997221611</t>
  </si>
  <si>
    <t>Nakládání suti na dopravní prostředky pro vodorovnou dopravu</t>
  </si>
  <si>
    <t>-902800295</t>
  </si>
  <si>
    <t>Nakládání na dopravní prostředky pro vodorovnou dopravu suti</t>
  </si>
  <si>
    <t>https://podminky.urs.cz/item/CS_URS_2026_01/997221611</t>
  </si>
  <si>
    <t>135</t>
  </si>
  <si>
    <t>997221875</t>
  </si>
  <si>
    <t>Poplatek za předání recyklačnímu zařízení stavebního odpadu asfaltového bez obsahu dehtu kód odpadu 17 03 02</t>
  </si>
  <si>
    <t>1004532224</t>
  </si>
  <si>
    <t>Poplatek za předání stavebního odpadu recyklačnímu zařízení asfaltového bez obsahu dehtu zatříděného do Katalogu odpadů pod kódem 17 03 02</t>
  </si>
  <si>
    <t>https://podminky.urs.cz/item/CS_URS_2026_01/997221875</t>
  </si>
  <si>
    <t>69,163+77,433</t>
  </si>
  <si>
    <t>136</t>
  </si>
  <si>
    <t>997221873</t>
  </si>
  <si>
    <t>104424508</t>
  </si>
  <si>
    <t>Poplatek za předání stavebního odpadu recyklačnímu zařízení zeminy a kamení zatříděného do Katalogu odpadů pod kódem 17 05 04</t>
  </si>
  <si>
    <t>https://podminky.urs.cz/item/CS_URS_2026_01/997221873</t>
  </si>
  <si>
    <t>734,296-146,596</t>
  </si>
  <si>
    <t>998</t>
  </si>
  <si>
    <t>Přesun hmot</t>
  </si>
  <si>
    <t>137</t>
  </si>
  <si>
    <t>998225111</t>
  </si>
  <si>
    <t>Přesun hmot pro pozemní komunikace s krytem z kamene, monolitickým betonovým nebo živičným</t>
  </si>
  <si>
    <t>182464071</t>
  </si>
  <si>
    <t>Přesun hmot pro komunikace s krytem z kameniva, monolitickým betonovým nebo živičným dopravní vzdálenost do 200 m jakékoliv délky objektu</t>
  </si>
  <si>
    <t>https://podminky.urs.cz/item/CS_URS_2026_01/998225111</t>
  </si>
  <si>
    <t>7,202</t>
  </si>
  <si>
    <t>138</t>
  </si>
  <si>
    <t>998273102</t>
  </si>
  <si>
    <t>Přesun hmot pro trubní vedení z trub litinových otevřený výkop</t>
  </si>
  <si>
    <t>1288313329</t>
  </si>
  <si>
    <t>Přesun hmot pro trubní vedení hloubené z trub litinových pro vodovody nebo kanalizace v otevřeném výkopu dopravní vzdálenost do 15 m</t>
  </si>
  <si>
    <t>https://podminky.urs.cz/item/CS_URS_2026_01/998273102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</si>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</sst>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3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23" xfId="0"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pplyProtection="1">
      <alignment horizontal="left" vertical="center"/>
    </xf>
    <xf numFmtId="0" fontId="52" fillId="0" borderId="1" xfId="0" applyFont="1" applyBorder="1" applyAlignment="1" applyProtection="1">
      <alignment vertical="top"/>
    </xf>
    <xf numFmtId="0" fontId="52" fillId="0" borderId="1" xfId="0" applyFont="1" applyBorder="1" applyAlignment="1" applyProtection="1">
      <alignment horizontal="left" vertical="center"/>
    </xf>
    <xf numFmtId="0" fontId="52" fillId="0" borderId="1" xfId="0" applyFont="1" applyBorder="1" applyAlignment="1" applyProtection="1">
      <alignment horizontal="center" vertical="center"/>
    </xf>
    <xf numFmtId="49" fontId="52" fillId="0" borderId="1" xfId="0" applyNumberFormat="1" applyFont="1" applyBorder="1" applyAlignment="1" applyProtection="1">
      <alignment horizontal="left" vertical="center"/>
    </xf>
    <xf numFmtId="0" fontId="51" fillId="0" borderId="28" xfId="0" applyFont="1" applyBorder="1" applyAlignment="1" applyProtection="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1/011114000" TargetMode="External" /><Relationship Id="rId2" Type="http://schemas.openxmlformats.org/officeDocument/2006/relationships/hyperlink" Target="https://podminky.urs.cz/item/CS_URS_2021_01/011514000" TargetMode="External" /><Relationship Id="rId3" Type="http://schemas.openxmlformats.org/officeDocument/2006/relationships/hyperlink" Target="https://podminky.urs.cz/item/CS_URS_2021_01/012103000" TargetMode="External" /><Relationship Id="rId4" Type="http://schemas.openxmlformats.org/officeDocument/2006/relationships/hyperlink" Target="https://podminky.urs.cz/item/CS_URS_2021_01/012303000" TargetMode="External" /><Relationship Id="rId5" Type="http://schemas.openxmlformats.org/officeDocument/2006/relationships/hyperlink" Target="https://podminky.urs.cz/item/CS_URS_2021_01/013254000" TargetMode="External" /><Relationship Id="rId6" Type="http://schemas.openxmlformats.org/officeDocument/2006/relationships/hyperlink" Target="https://podminky.urs.cz/item/CS_URS_2021_01/034002000" TargetMode="External" /><Relationship Id="rId7" Type="http://schemas.openxmlformats.org/officeDocument/2006/relationships/hyperlink" Target="https://podminky.urs.cz/item/CS_URS_2021_01/034303000" TargetMode="External" /><Relationship Id="rId8" Type="http://schemas.openxmlformats.org/officeDocument/2006/relationships/hyperlink" Target="https://podminky.urs.cz/item/CS_URS_2021_01/034403000" TargetMode="External" /><Relationship Id="rId9" Type="http://schemas.openxmlformats.org/officeDocument/2006/relationships/hyperlink" Target="https://podminky.urs.cz/item/CS_URS_2021_01/034503000" TargetMode="External" /><Relationship Id="rId10" Type="http://schemas.openxmlformats.org/officeDocument/2006/relationships/hyperlink" Target="https://podminky.urs.cz/item/CS_URS_2021_01/035103001" TargetMode="External" /><Relationship Id="rId11" Type="http://schemas.openxmlformats.org/officeDocument/2006/relationships/hyperlink" Target="https://podminky.urs.cz/item/CS_URS_2021_01/039103000" TargetMode="External" /><Relationship Id="rId12" Type="http://schemas.openxmlformats.org/officeDocument/2006/relationships/hyperlink" Target="https://podminky.urs.cz/item/CS_URS_2021_01/039203000" TargetMode="External" /><Relationship Id="rId13" Type="http://schemas.openxmlformats.org/officeDocument/2006/relationships/hyperlink" Target="https://podminky.urs.cz/item/CS_URS_2021_01/042503000" TargetMode="External" /><Relationship Id="rId14" Type="http://schemas.openxmlformats.org/officeDocument/2006/relationships/hyperlink" Target="https://podminky.urs.cz/item/CS_URS_2021_01/043103000" TargetMode="External" /><Relationship Id="rId15" Type="http://schemas.openxmlformats.org/officeDocument/2006/relationships/hyperlink" Target="https://podminky.urs.cz/item/CS_URS_2021_01/059002000" TargetMode="External" /><Relationship Id="rId16" Type="http://schemas.openxmlformats.org/officeDocument/2006/relationships/hyperlink" Target="https://podminky.urs.cz/item/CS_URS_2021_01/072002000" TargetMode="External" /><Relationship Id="rId1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6_01/113106123" TargetMode="External" /><Relationship Id="rId2" Type="http://schemas.openxmlformats.org/officeDocument/2006/relationships/hyperlink" Target="https://podminky.urs.cz/item/CS_URS_2026_01/113107223" TargetMode="External" /><Relationship Id="rId3" Type="http://schemas.openxmlformats.org/officeDocument/2006/relationships/hyperlink" Target="https://podminky.urs.cz/item/CS_URS_2026_01/113107224" TargetMode="External" /><Relationship Id="rId4" Type="http://schemas.openxmlformats.org/officeDocument/2006/relationships/hyperlink" Target="https://podminky.urs.cz/item/CS_URS_2026_01/113107232" TargetMode="External" /><Relationship Id="rId5" Type="http://schemas.openxmlformats.org/officeDocument/2006/relationships/hyperlink" Target="https://podminky.urs.cz/item/CS_URS_2026_01/113107241" TargetMode="External" /><Relationship Id="rId6" Type="http://schemas.openxmlformats.org/officeDocument/2006/relationships/hyperlink" Target="https://podminky.urs.cz/item/CS_URS_2026_01/113107312" TargetMode="External" /><Relationship Id="rId7" Type="http://schemas.openxmlformats.org/officeDocument/2006/relationships/hyperlink" Target="https://podminky.urs.cz/item/CS_URS_2021_01/113154263" TargetMode="External" /><Relationship Id="rId8" Type="http://schemas.openxmlformats.org/officeDocument/2006/relationships/hyperlink" Target="https://podminky.urs.cz/item/CS_URS_2026_01/113201112" TargetMode="External" /><Relationship Id="rId9" Type="http://schemas.openxmlformats.org/officeDocument/2006/relationships/hyperlink" Target="https://podminky.urs.cz/item/CS_URS_2026_01/115101201" TargetMode="External" /><Relationship Id="rId10" Type="http://schemas.openxmlformats.org/officeDocument/2006/relationships/hyperlink" Target="https://podminky.urs.cz/item/CS_URS_2026_01/115101301" TargetMode="External" /><Relationship Id="rId11" Type="http://schemas.openxmlformats.org/officeDocument/2006/relationships/hyperlink" Target="https://podminky.urs.cz/item/CS_URS_2026_01/119001401" TargetMode="External" /><Relationship Id="rId12" Type="http://schemas.openxmlformats.org/officeDocument/2006/relationships/hyperlink" Target="https://podminky.urs.cz/item/CS_URS_2026_01/119001405" TargetMode="External" /><Relationship Id="rId13" Type="http://schemas.openxmlformats.org/officeDocument/2006/relationships/hyperlink" Target="https://podminky.urs.cz/item/CS_URS_2026_01/119001421" TargetMode="External" /><Relationship Id="rId14" Type="http://schemas.openxmlformats.org/officeDocument/2006/relationships/hyperlink" Target="https://podminky.urs.cz/item/CS_URS_2026_01/120001101" TargetMode="External" /><Relationship Id="rId15" Type="http://schemas.openxmlformats.org/officeDocument/2006/relationships/hyperlink" Target="https://podminky.urs.cz/item/CS_URS_2026_01/132154101" TargetMode="External" /><Relationship Id="rId16" Type="http://schemas.openxmlformats.org/officeDocument/2006/relationships/hyperlink" Target="https://podminky.urs.cz/item/CS_URS_2026_01/132154203" TargetMode="External" /><Relationship Id="rId17" Type="http://schemas.openxmlformats.org/officeDocument/2006/relationships/hyperlink" Target="https://podminky.urs.cz/item/CS_URS_2026_01/132254101" TargetMode="External" /><Relationship Id="rId18" Type="http://schemas.openxmlformats.org/officeDocument/2006/relationships/hyperlink" Target="https://podminky.urs.cz/item/CS_URS_2026_01/132254204" TargetMode="External" /><Relationship Id="rId19" Type="http://schemas.openxmlformats.org/officeDocument/2006/relationships/hyperlink" Target="https://podminky.urs.cz/item/CS_URS_2026_01/132354102" TargetMode="External" /><Relationship Id="rId20" Type="http://schemas.openxmlformats.org/officeDocument/2006/relationships/hyperlink" Target="https://podminky.urs.cz/item/CS_URS_2026_01/132354204" TargetMode="External" /><Relationship Id="rId21" Type="http://schemas.openxmlformats.org/officeDocument/2006/relationships/hyperlink" Target="https://podminky.urs.cz/item/CS_URS_2026_01/151101101" TargetMode="External" /><Relationship Id="rId22" Type="http://schemas.openxmlformats.org/officeDocument/2006/relationships/hyperlink" Target="https://podminky.urs.cz/item/CS_URS_2026_01/151101111" TargetMode="External" /><Relationship Id="rId23" Type="http://schemas.openxmlformats.org/officeDocument/2006/relationships/hyperlink" Target="https://podminky.urs.cz/item/CS_URS_2026_01/151201102" TargetMode="External" /><Relationship Id="rId24" Type="http://schemas.openxmlformats.org/officeDocument/2006/relationships/hyperlink" Target="https://podminky.urs.cz/item/CS_URS_2026_01/151201112" TargetMode="External" /><Relationship Id="rId25" Type="http://schemas.openxmlformats.org/officeDocument/2006/relationships/hyperlink" Target="https://podminky.urs.cz/item/CS_URS_2026_01/162751117" TargetMode="External" /><Relationship Id="rId26" Type="http://schemas.openxmlformats.org/officeDocument/2006/relationships/hyperlink" Target="https://podminky.urs.cz/item/CS_URS_2026_01/162751119" TargetMode="External" /><Relationship Id="rId27" Type="http://schemas.openxmlformats.org/officeDocument/2006/relationships/hyperlink" Target="https://podminky.urs.cz/item/CS_URS_2026_01/162751137" TargetMode="External" /><Relationship Id="rId28" Type="http://schemas.openxmlformats.org/officeDocument/2006/relationships/hyperlink" Target="https://podminky.urs.cz/item/CS_URS_2026_01/162751139" TargetMode="External" /><Relationship Id="rId29" Type="http://schemas.openxmlformats.org/officeDocument/2006/relationships/hyperlink" Target="https://podminky.urs.cz/item/CS_URS_2026_01/171201201" TargetMode="External" /><Relationship Id="rId30" Type="http://schemas.openxmlformats.org/officeDocument/2006/relationships/hyperlink" Target="https://podminky.urs.cz/item/CS_URS_2026_01/171201231" TargetMode="External" /><Relationship Id="rId31" Type="http://schemas.openxmlformats.org/officeDocument/2006/relationships/hyperlink" Target="https://podminky.urs.cz/item/CS_URS_2026_01/174101101" TargetMode="External" /><Relationship Id="rId32" Type="http://schemas.openxmlformats.org/officeDocument/2006/relationships/hyperlink" Target="https://podminky.urs.cz/item/CS_URS_2026_01/175151101" TargetMode="External" /><Relationship Id="rId33" Type="http://schemas.openxmlformats.org/officeDocument/2006/relationships/hyperlink" Target="https://podminky.urs.cz/item/CS_URS_2026_01/212752101" TargetMode="External" /><Relationship Id="rId34" Type="http://schemas.openxmlformats.org/officeDocument/2006/relationships/hyperlink" Target="https://podminky.urs.cz/item/CS_URS_2025_02/213141111" TargetMode="External" /><Relationship Id="rId35" Type="http://schemas.openxmlformats.org/officeDocument/2006/relationships/hyperlink" Target="https://podminky.urs.cz/item/CS_URS_2026_01/451573111" TargetMode="External" /><Relationship Id="rId36" Type="http://schemas.openxmlformats.org/officeDocument/2006/relationships/hyperlink" Target="https://podminky.urs.cz/item/CS_URS_2026_01/452313141" TargetMode="External" /><Relationship Id="rId37" Type="http://schemas.openxmlformats.org/officeDocument/2006/relationships/hyperlink" Target="https://podminky.urs.cz/item/CS_URS_2021_01/452353101" TargetMode="External" /><Relationship Id="rId38" Type="http://schemas.openxmlformats.org/officeDocument/2006/relationships/hyperlink" Target="https://podminky.urs.cz/item/CS_URS_2026_01/564762111" TargetMode="External" /><Relationship Id="rId39" Type="http://schemas.openxmlformats.org/officeDocument/2006/relationships/hyperlink" Target="https://podminky.urs.cz/item/CS_URS_2026_01/564861111" TargetMode="External" /><Relationship Id="rId40" Type="http://schemas.openxmlformats.org/officeDocument/2006/relationships/hyperlink" Target="https://podminky.urs.cz/item/CS_URS_2026_01/564931412" TargetMode="External" /><Relationship Id="rId41" Type="http://schemas.openxmlformats.org/officeDocument/2006/relationships/hyperlink" Target="https://podminky.urs.cz/item/CS_URS_2026_01/565135111" TargetMode="External" /><Relationship Id="rId42" Type="http://schemas.openxmlformats.org/officeDocument/2006/relationships/hyperlink" Target="https://podminky.urs.cz/item/CS_URS_2026_01/567130115" TargetMode="External" /><Relationship Id="rId43" Type="http://schemas.openxmlformats.org/officeDocument/2006/relationships/hyperlink" Target="https://podminky.urs.cz/item/CS_URS_2026_01/573111112" TargetMode="External" /><Relationship Id="rId44" Type="http://schemas.openxmlformats.org/officeDocument/2006/relationships/hyperlink" Target="https://podminky.urs.cz/item/CS_URS_2026_01/573211109" TargetMode="External" /><Relationship Id="rId45" Type="http://schemas.openxmlformats.org/officeDocument/2006/relationships/hyperlink" Target="https://podminky.urs.cz/item/CS_URS_2026_01/577144111" TargetMode="External" /><Relationship Id="rId46" Type="http://schemas.openxmlformats.org/officeDocument/2006/relationships/hyperlink" Target="https://podminky.urs.cz/item/CS_URS_2026_01/596211111" TargetMode="External" /><Relationship Id="rId47" Type="http://schemas.openxmlformats.org/officeDocument/2006/relationships/hyperlink" Target="https://podminky.urs.cz/item/CS_URS_2026_01/850311811" TargetMode="External" /><Relationship Id="rId48" Type="http://schemas.openxmlformats.org/officeDocument/2006/relationships/hyperlink" Target="https://podminky.urs.cz/item/CS_URS_2021_01/851251211" TargetMode="External" /><Relationship Id="rId49" Type="http://schemas.openxmlformats.org/officeDocument/2006/relationships/hyperlink" Target="https://podminky.urs.cz/item/CS_URS_2021_01/851251292" TargetMode="External" /><Relationship Id="rId50" Type="http://schemas.openxmlformats.org/officeDocument/2006/relationships/hyperlink" Target="https://podminky.urs.cz/item/CS_URS_2021_01/851321211" TargetMode="External" /><Relationship Id="rId51" Type="http://schemas.openxmlformats.org/officeDocument/2006/relationships/hyperlink" Target="https://podminky.urs.cz/item/CS_URS_2021_01/851321292" TargetMode="External" /><Relationship Id="rId52" Type="http://schemas.openxmlformats.org/officeDocument/2006/relationships/hyperlink" Target="https://podminky.urs.cz/item/CS_URS_2026_01/857242122" TargetMode="External" /><Relationship Id="rId53" Type="http://schemas.openxmlformats.org/officeDocument/2006/relationships/hyperlink" Target="https://podminky.urs.cz/item/CS_URS_2026_01/857262122" TargetMode="External" /><Relationship Id="rId54" Type="http://schemas.openxmlformats.org/officeDocument/2006/relationships/hyperlink" Target="https://podminky.urs.cz/item/CS_URS_2021_01/857311141" TargetMode="External" /><Relationship Id="rId55" Type="http://schemas.openxmlformats.org/officeDocument/2006/relationships/hyperlink" Target="https://podminky.urs.cz/item/CS_URS_2026_01/857312122" TargetMode="External" /><Relationship Id="rId56" Type="http://schemas.openxmlformats.org/officeDocument/2006/relationships/hyperlink" Target="https://podminky.urs.cz/item/CS_URS_2026_01/857313131" TargetMode="External" /><Relationship Id="rId57" Type="http://schemas.openxmlformats.org/officeDocument/2006/relationships/hyperlink" Target="https://podminky.urs.cz/item/CS_URS_2026_01/857314122" TargetMode="External" /><Relationship Id="rId58" Type="http://schemas.openxmlformats.org/officeDocument/2006/relationships/hyperlink" Target="https://podminky.urs.cz/item/CS_URS_2026_01/871161211" TargetMode="External" /><Relationship Id="rId59" Type="http://schemas.openxmlformats.org/officeDocument/2006/relationships/hyperlink" Target="https://podminky.urs.cz/item/CS_URS_2026_01/871171211" TargetMode="External" /><Relationship Id="rId60" Type="http://schemas.openxmlformats.org/officeDocument/2006/relationships/hyperlink" Target="https://podminky.urs.cz/item/CS_URS_2026_01/871211811" TargetMode="External" /><Relationship Id="rId61" Type="http://schemas.openxmlformats.org/officeDocument/2006/relationships/hyperlink" Target="https://podminky.urs.cz/item/CS_URS_2026_01/879161111" TargetMode="External" /><Relationship Id="rId62" Type="http://schemas.openxmlformats.org/officeDocument/2006/relationships/hyperlink" Target="https://podminky.urs.cz/item/CS_URS_2026_01/879171111" TargetMode="External" /><Relationship Id="rId63" Type="http://schemas.openxmlformats.org/officeDocument/2006/relationships/hyperlink" Target="https://podminky.urs.cz/item/CS_URS_2026_01/891181112" TargetMode="External" /><Relationship Id="rId64" Type="http://schemas.openxmlformats.org/officeDocument/2006/relationships/hyperlink" Target="https://podminky.urs.cz/item/CS_URS_2026_01/891181811" TargetMode="External" /><Relationship Id="rId65" Type="http://schemas.openxmlformats.org/officeDocument/2006/relationships/hyperlink" Target="https://podminky.urs.cz/item/CS_URS_2026_01/891241112" TargetMode="External" /><Relationship Id="rId66" Type="http://schemas.openxmlformats.org/officeDocument/2006/relationships/hyperlink" Target="https://podminky.urs.cz/item/CS_URS_2026_01/891241811" TargetMode="External" /><Relationship Id="rId67" Type="http://schemas.openxmlformats.org/officeDocument/2006/relationships/hyperlink" Target="https://podminky.urs.cz/item/CS_URS_2026_01/891247111" TargetMode="External" /><Relationship Id="rId68" Type="http://schemas.openxmlformats.org/officeDocument/2006/relationships/hyperlink" Target="https://podminky.urs.cz/item/CS_URS_2026_01/891311112" TargetMode="External" /><Relationship Id="rId69" Type="http://schemas.openxmlformats.org/officeDocument/2006/relationships/hyperlink" Target="https://podminky.urs.cz/item/CS_URS_2026_01/891311811" TargetMode="External" /><Relationship Id="rId70" Type="http://schemas.openxmlformats.org/officeDocument/2006/relationships/hyperlink" Target="https://podminky.urs.cz/item/CS_URS_2026_01/891319111" TargetMode="External" /><Relationship Id="rId71" Type="http://schemas.openxmlformats.org/officeDocument/2006/relationships/hyperlink" Target="https://podminky.urs.cz/item/CS_URS_2026_01/892233122" TargetMode="External" /><Relationship Id="rId72" Type="http://schemas.openxmlformats.org/officeDocument/2006/relationships/hyperlink" Target="https://podminky.urs.cz/item/CS_URS_2026_01/892241111" TargetMode="External" /><Relationship Id="rId73" Type="http://schemas.openxmlformats.org/officeDocument/2006/relationships/hyperlink" Target="https://podminky.urs.cz/item/CS_URS_2026_01/892351111" TargetMode="External" /><Relationship Id="rId74" Type="http://schemas.openxmlformats.org/officeDocument/2006/relationships/hyperlink" Target="https://podminky.urs.cz/item/CS_URS_2026_01/892353122" TargetMode="External" /><Relationship Id="rId75" Type="http://schemas.openxmlformats.org/officeDocument/2006/relationships/hyperlink" Target="https://podminky.urs.cz/item/CS_URS_2026_01/892372111" TargetMode="External" /><Relationship Id="rId76" Type="http://schemas.openxmlformats.org/officeDocument/2006/relationships/hyperlink" Target="https://podminky.urs.cz/item/CS_URS_2026_01/899101211" TargetMode="External" /><Relationship Id="rId77" Type="http://schemas.openxmlformats.org/officeDocument/2006/relationships/hyperlink" Target="https://podminky.urs.cz/item/CS_URS_2026_01/899401111" TargetMode="External" /><Relationship Id="rId78" Type="http://schemas.openxmlformats.org/officeDocument/2006/relationships/hyperlink" Target="https://podminky.urs.cz/item/CS_URS_2026_01/899401112" TargetMode="External" /><Relationship Id="rId79" Type="http://schemas.openxmlformats.org/officeDocument/2006/relationships/hyperlink" Target="https://podminky.urs.cz/item/CS_URS_2026_01/899401113" TargetMode="External" /><Relationship Id="rId80" Type="http://schemas.openxmlformats.org/officeDocument/2006/relationships/hyperlink" Target="https://podminky.urs.cz/item/CS_URS_2026_01/899712111" TargetMode="External" /><Relationship Id="rId81" Type="http://schemas.openxmlformats.org/officeDocument/2006/relationships/hyperlink" Target="https://podminky.urs.cz/item/CS_URS_2026_01/899721111" TargetMode="External" /><Relationship Id="rId82" Type="http://schemas.openxmlformats.org/officeDocument/2006/relationships/hyperlink" Target="https://podminky.urs.cz/item/CS_URS_2026_01/899722113" TargetMode="External" /><Relationship Id="rId83" Type="http://schemas.openxmlformats.org/officeDocument/2006/relationships/hyperlink" Target="https://podminky.urs.cz/item/CS_URS_2026_01/916241113" TargetMode="External" /><Relationship Id="rId84" Type="http://schemas.openxmlformats.org/officeDocument/2006/relationships/hyperlink" Target="https://podminky.urs.cz/item/CS_URS_2026_01/919731121" TargetMode="External" /><Relationship Id="rId85" Type="http://schemas.openxmlformats.org/officeDocument/2006/relationships/hyperlink" Target="https://podminky.urs.cz/item/CS_URS_2026_01/919732221" TargetMode="External" /><Relationship Id="rId86" Type="http://schemas.openxmlformats.org/officeDocument/2006/relationships/hyperlink" Target="https://podminky.urs.cz/item/CS_URS_2026_01/919735111" TargetMode="External" /><Relationship Id="rId87" Type="http://schemas.openxmlformats.org/officeDocument/2006/relationships/hyperlink" Target="https://podminky.urs.cz/item/CS_URS_2026_01/938909311" TargetMode="External" /><Relationship Id="rId88" Type="http://schemas.openxmlformats.org/officeDocument/2006/relationships/hyperlink" Target="https://podminky.urs.cz/item/CS_URS_2026_01/979024443" TargetMode="External" /><Relationship Id="rId89" Type="http://schemas.openxmlformats.org/officeDocument/2006/relationships/hyperlink" Target="https://podminky.urs.cz/item/CS_URS_2026_01/997221551" TargetMode="External" /><Relationship Id="rId90" Type="http://schemas.openxmlformats.org/officeDocument/2006/relationships/hyperlink" Target="https://podminky.urs.cz/item/CS_URS_2026_01/997221559" TargetMode="External" /><Relationship Id="rId91" Type="http://schemas.openxmlformats.org/officeDocument/2006/relationships/hyperlink" Target="https://podminky.urs.cz/item/CS_URS_2026_01/997221611" TargetMode="External" /><Relationship Id="rId92" Type="http://schemas.openxmlformats.org/officeDocument/2006/relationships/hyperlink" Target="https://podminky.urs.cz/item/CS_URS_2026_01/997221875" TargetMode="External" /><Relationship Id="rId93" Type="http://schemas.openxmlformats.org/officeDocument/2006/relationships/hyperlink" Target="https://podminky.urs.cz/item/CS_URS_2026_01/997221873" TargetMode="External" /><Relationship Id="rId94" Type="http://schemas.openxmlformats.org/officeDocument/2006/relationships/hyperlink" Target="https://podminky.urs.cz/item/CS_URS_2026_01/998225111" TargetMode="External" /><Relationship Id="rId95" Type="http://schemas.openxmlformats.org/officeDocument/2006/relationships/hyperlink" Target="https://podminky.urs.cz/item/CS_URS_2026_01/998273102" TargetMode="External" /><Relationship Id="rId96"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39</v>
      </c>
      <c r="AO19" s="25"/>
      <c r="AP19" s="25"/>
      <c r="AQ19" s="25"/>
      <c r="AR19" s="23"/>
      <c r="BE19" s="34"/>
      <c r="BS19" s="20" t="s">
        <v>6</v>
      </c>
    </row>
    <row r="20" s="1" customFormat="1" ht="18.48" customHeight="1">
      <c r="B20" s="24"/>
      <c r="C20" s="25"/>
      <c r="D20" s="25"/>
      <c r="E20" s="30" t="s">
        <v>40</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41</v>
      </c>
      <c r="AO20" s="25"/>
      <c r="AP20" s="25"/>
      <c r="AQ20" s="25"/>
      <c r="AR20" s="23"/>
      <c r="BE20" s="34"/>
      <c r="BS20" s="20" t="s">
        <v>42</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44</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40" t="s">
        <v>45</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46</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47</v>
      </c>
      <c r="M28" s="49"/>
      <c r="N28" s="49"/>
      <c r="O28" s="49"/>
      <c r="P28" s="49"/>
      <c r="Q28" s="44"/>
      <c r="R28" s="44"/>
      <c r="S28" s="44"/>
      <c r="T28" s="44"/>
      <c r="U28" s="44"/>
      <c r="V28" s="44"/>
      <c r="W28" s="49" t="s">
        <v>48</v>
      </c>
      <c r="X28" s="49"/>
      <c r="Y28" s="49"/>
      <c r="Z28" s="49"/>
      <c r="AA28" s="49"/>
      <c r="AB28" s="49"/>
      <c r="AC28" s="49"/>
      <c r="AD28" s="49"/>
      <c r="AE28" s="49"/>
      <c r="AF28" s="44"/>
      <c r="AG28" s="44"/>
      <c r="AH28" s="44"/>
      <c r="AI28" s="44"/>
      <c r="AJ28" s="44"/>
      <c r="AK28" s="49" t="s">
        <v>49</v>
      </c>
      <c r="AL28" s="49"/>
      <c r="AM28" s="49"/>
      <c r="AN28" s="49"/>
      <c r="AO28" s="49"/>
      <c r="AP28" s="44"/>
      <c r="AQ28" s="44"/>
      <c r="AR28" s="48"/>
      <c r="BE28" s="34"/>
    </row>
    <row r="29" s="3" customFormat="1" ht="14.4" customHeight="1">
      <c r="A29" s="3"/>
      <c r="B29" s="50"/>
      <c r="C29" s="51"/>
      <c r="D29" s="35" t="s">
        <v>50</v>
      </c>
      <c r="E29" s="51"/>
      <c r="F29" s="35" t="s">
        <v>51</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52</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53</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54</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55</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56</v>
      </c>
      <c r="E35" s="58"/>
      <c r="F35" s="58"/>
      <c r="G35" s="58"/>
      <c r="H35" s="58"/>
      <c r="I35" s="58"/>
      <c r="J35" s="58"/>
      <c r="K35" s="58"/>
      <c r="L35" s="58"/>
      <c r="M35" s="58"/>
      <c r="N35" s="58"/>
      <c r="O35" s="58"/>
      <c r="P35" s="58"/>
      <c r="Q35" s="58"/>
      <c r="R35" s="58"/>
      <c r="S35" s="58"/>
      <c r="T35" s="59" t="s">
        <v>57</v>
      </c>
      <c r="U35" s="58"/>
      <c r="V35" s="58"/>
      <c r="W35" s="58"/>
      <c r="X35" s="60" t="s">
        <v>58</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59</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TEPVOS_HY2021</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ÚSTÍ NAD ORLICÍ-OBNOVA VODOVODU LT DN150 V UL. TŘEBOVSKÁ - aktual 01/2026</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Ústí nad Orlicí</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17. 3. 2021</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TEPVOS, spol. s r.o.</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Ing. Jan Falta</v>
      </c>
      <c r="AN49" s="68"/>
      <c r="AO49" s="68"/>
      <c r="AP49" s="68"/>
      <c r="AQ49" s="44"/>
      <c r="AR49" s="48"/>
      <c r="AS49" s="78" t="s">
        <v>60</v>
      </c>
      <c r="AT49" s="79"/>
      <c r="AU49" s="80"/>
      <c r="AV49" s="80"/>
      <c r="AW49" s="80"/>
      <c r="AX49" s="80"/>
      <c r="AY49" s="80"/>
      <c r="AZ49" s="80"/>
      <c r="BA49" s="80"/>
      <c r="BB49" s="80"/>
      <c r="BC49" s="80"/>
      <c r="BD49" s="81"/>
      <c r="BE49" s="42"/>
    </row>
    <row r="50" s="2" customFormat="1" ht="15.1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Jan Falta</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61</v>
      </c>
      <c r="D52" s="91"/>
      <c r="E52" s="91"/>
      <c r="F52" s="91"/>
      <c r="G52" s="91"/>
      <c r="H52" s="92"/>
      <c r="I52" s="93" t="s">
        <v>62</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63</v>
      </c>
      <c r="AH52" s="91"/>
      <c r="AI52" s="91"/>
      <c r="AJ52" s="91"/>
      <c r="AK52" s="91"/>
      <c r="AL52" s="91"/>
      <c r="AM52" s="91"/>
      <c r="AN52" s="93" t="s">
        <v>64</v>
      </c>
      <c r="AO52" s="91"/>
      <c r="AP52" s="91"/>
      <c r="AQ52" s="95" t="s">
        <v>65</v>
      </c>
      <c r="AR52" s="48"/>
      <c r="AS52" s="96" t="s">
        <v>66</v>
      </c>
      <c r="AT52" s="97" t="s">
        <v>67</v>
      </c>
      <c r="AU52" s="97" t="s">
        <v>68</v>
      </c>
      <c r="AV52" s="97" t="s">
        <v>69</v>
      </c>
      <c r="AW52" s="97" t="s">
        <v>70</v>
      </c>
      <c r="AX52" s="97" t="s">
        <v>71</v>
      </c>
      <c r="AY52" s="97" t="s">
        <v>72</v>
      </c>
      <c r="AZ52" s="97" t="s">
        <v>73</v>
      </c>
      <c r="BA52" s="97" t="s">
        <v>74</v>
      </c>
      <c r="BB52" s="97" t="s">
        <v>75</v>
      </c>
      <c r="BC52" s="97" t="s">
        <v>76</v>
      </c>
      <c r="BD52" s="98" t="s">
        <v>77</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78</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ROUND(SUM(AG55:AG56),2)</f>
        <v>0</v>
      </c>
      <c r="AH54" s="105"/>
      <c r="AI54" s="105"/>
      <c r="AJ54" s="105"/>
      <c r="AK54" s="105"/>
      <c r="AL54" s="105"/>
      <c r="AM54" s="105"/>
      <c r="AN54" s="106">
        <f>SUM(AG54,AT54)</f>
        <v>0</v>
      </c>
      <c r="AO54" s="106"/>
      <c r="AP54" s="106"/>
      <c r="AQ54" s="107" t="s">
        <v>41</v>
      </c>
      <c r="AR54" s="108"/>
      <c r="AS54" s="109">
        <f>ROUND(SUM(AS55:AS56),2)</f>
        <v>0</v>
      </c>
      <c r="AT54" s="110">
        <f>ROUND(SUM(AV54:AW54),2)</f>
        <v>0</v>
      </c>
      <c r="AU54" s="111">
        <f>ROUND(SUM(AU55:AU56),5)</f>
        <v>0</v>
      </c>
      <c r="AV54" s="110">
        <f>ROUND(AZ54*L29,2)</f>
        <v>0</v>
      </c>
      <c r="AW54" s="110">
        <f>ROUND(BA54*L30,2)</f>
        <v>0</v>
      </c>
      <c r="AX54" s="110">
        <f>ROUND(BB54*L29,2)</f>
        <v>0</v>
      </c>
      <c r="AY54" s="110">
        <f>ROUND(BC54*L30,2)</f>
        <v>0</v>
      </c>
      <c r="AZ54" s="110">
        <f>ROUND(SUM(AZ55:AZ56),2)</f>
        <v>0</v>
      </c>
      <c r="BA54" s="110">
        <f>ROUND(SUM(BA55:BA56),2)</f>
        <v>0</v>
      </c>
      <c r="BB54" s="110">
        <f>ROUND(SUM(BB55:BB56),2)</f>
        <v>0</v>
      </c>
      <c r="BC54" s="110">
        <f>ROUND(SUM(BC55:BC56),2)</f>
        <v>0</v>
      </c>
      <c r="BD54" s="112">
        <f>ROUND(SUM(BD55:BD56),2)</f>
        <v>0</v>
      </c>
      <c r="BE54" s="6"/>
      <c r="BS54" s="113" t="s">
        <v>79</v>
      </c>
      <c r="BT54" s="113" t="s">
        <v>80</v>
      </c>
      <c r="BU54" s="114" t="s">
        <v>81</v>
      </c>
      <c r="BV54" s="113" t="s">
        <v>82</v>
      </c>
      <c r="BW54" s="113" t="s">
        <v>5</v>
      </c>
      <c r="BX54" s="113" t="s">
        <v>83</v>
      </c>
      <c r="CL54" s="113" t="s">
        <v>19</v>
      </c>
    </row>
    <row r="55" s="7" customFormat="1" ht="16.5" customHeight="1">
      <c r="A55" s="115" t="s">
        <v>84</v>
      </c>
      <c r="B55" s="116"/>
      <c r="C55" s="117"/>
      <c r="D55" s="118" t="s">
        <v>85</v>
      </c>
      <c r="E55" s="118"/>
      <c r="F55" s="118"/>
      <c r="G55" s="118"/>
      <c r="H55" s="118"/>
      <c r="I55" s="119"/>
      <c r="J55" s="118" t="s">
        <v>86</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'VON - Vedlejší a ostatní ...'!J30</f>
        <v>0</v>
      </c>
      <c r="AH55" s="119"/>
      <c r="AI55" s="119"/>
      <c r="AJ55" s="119"/>
      <c r="AK55" s="119"/>
      <c r="AL55" s="119"/>
      <c r="AM55" s="119"/>
      <c r="AN55" s="120">
        <f>SUM(AG55,AT55)</f>
        <v>0</v>
      </c>
      <c r="AO55" s="119"/>
      <c r="AP55" s="119"/>
      <c r="AQ55" s="121" t="s">
        <v>85</v>
      </c>
      <c r="AR55" s="122"/>
      <c r="AS55" s="123">
        <v>0</v>
      </c>
      <c r="AT55" s="124">
        <f>ROUND(SUM(AV55:AW55),2)</f>
        <v>0</v>
      </c>
      <c r="AU55" s="125">
        <f>'VON - Vedlejší a ostatní ...'!P86</f>
        <v>0</v>
      </c>
      <c r="AV55" s="124">
        <f>'VON - Vedlejší a ostatní ...'!J33</f>
        <v>0</v>
      </c>
      <c r="AW55" s="124">
        <f>'VON - Vedlejší a ostatní ...'!J34</f>
        <v>0</v>
      </c>
      <c r="AX55" s="124">
        <f>'VON - Vedlejší a ostatní ...'!J35</f>
        <v>0</v>
      </c>
      <c r="AY55" s="124">
        <f>'VON - Vedlejší a ostatní ...'!J36</f>
        <v>0</v>
      </c>
      <c r="AZ55" s="124">
        <f>'VON - Vedlejší a ostatní ...'!F33</f>
        <v>0</v>
      </c>
      <c r="BA55" s="124">
        <f>'VON - Vedlejší a ostatní ...'!F34</f>
        <v>0</v>
      </c>
      <c r="BB55" s="124">
        <f>'VON - Vedlejší a ostatní ...'!F35</f>
        <v>0</v>
      </c>
      <c r="BC55" s="124">
        <f>'VON - Vedlejší a ostatní ...'!F36</f>
        <v>0</v>
      </c>
      <c r="BD55" s="126">
        <f>'VON - Vedlejší a ostatní ...'!F37</f>
        <v>0</v>
      </c>
      <c r="BE55" s="7"/>
      <c r="BT55" s="127" t="s">
        <v>87</v>
      </c>
      <c r="BV55" s="127" t="s">
        <v>82</v>
      </c>
      <c r="BW55" s="127" t="s">
        <v>88</v>
      </c>
      <c r="BX55" s="127" t="s">
        <v>5</v>
      </c>
      <c r="CL55" s="127" t="s">
        <v>19</v>
      </c>
      <c r="CM55" s="127" t="s">
        <v>89</v>
      </c>
    </row>
    <row r="56" s="7" customFormat="1" ht="16.5" customHeight="1">
      <c r="A56" s="115" t="s">
        <v>84</v>
      </c>
      <c r="B56" s="116"/>
      <c r="C56" s="117"/>
      <c r="D56" s="118" t="s">
        <v>90</v>
      </c>
      <c r="E56" s="118"/>
      <c r="F56" s="118"/>
      <c r="G56" s="118"/>
      <c r="H56" s="118"/>
      <c r="I56" s="119"/>
      <c r="J56" s="118" t="s">
        <v>91</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'SO01 - SO 01 - Přeložka v...'!J30</f>
        <v>0</v>
      </c>
      <c r="AH56" s="119"/>
      <c r="AI56" s="119"/>
      <c r="AJ56" s="119"/>
      <c r="AK56" s="119"/>
      <c r="AL56" s="119"/>
      <c r="AM56" s="119"/>
      <c r="AN56" s="120">
        <f>SUM(AG56,AT56)</f>
        <v>0</v>
      </c>
      <c r="AO56" s="119"/>
      <c r="AP56" s="119"/>
      <c r="AQ56" s="121" t="s">
        <v>92</v>
      </c>
      <c r="AR56" s="122"/>
      <c r="AS56" s="128">
        <v>0</v>
      </c>
      <c r="AT56" s="129">
        <f>ROUND(SUM(AV56:AW56),2)</f>
        <v>0</v>
      </c>
      <c r="AU56" s="130">
        <f>'SO01 - SO 01 - Přeložka v...'!P88</f>
        <v>0</v>
      </c>
      <c r="AV56" s="129">
        <f>'SO01 - SO 01 - Přeložka v...'!J33</f>
        <v>0</v>
      </c>
      <c r="AW56" s="129">
        <f>'SO01 - SO 01 - Přeložka v...'!J34</f>
        <v>0</v>
      </c>
      <c r="AX56" s="129">
        <f>'SO01 - SO 01 - Přeložka v...'!J35</f>
        <v>0</v>
      </c>
      <c r="AY56" s="129">
        <f>'SO01 - SO 01 - Přeložka v...'!J36</f>
        <v>0</v>
      </c>
      <c r="AZ56" s="129">
        <f>'SO01 - SO 01 - Přeložka v...'!F33</f>
        <v>0</v>
      </c>
      <c r="BA56" s="129">
        <f>'SO01 - SO 01 - Přeložka v...'!F34</f>
        <v>0</v>
      </c>
      <c r="BB56" s="129">
        <f>'SO01 - SO 01 - Přeložka v...'!F35</f>
        <v>0</v>
      </c>
      <c r="BC56" s="129">
        <f>'SO01 - SO 01 - Přeložka v...'!F36</f>
        <v>0</v>
      </c>
      <c r="BD56" s="131">
        <f>'SO01 - SO 01 - Přeložka v...'!F37</f>
        <v>0</v>
      </c>
      <c r="BE56" s="7"/>
      <c r="BT56" s="127" t="s">
        <v>87</v>
      </c>
      <c r="BV56" s="127" t="s">
        <v>82</v>
      </c>
      <c r="BW56" s="127" t="s">
        <v>93</v>
      </c>
      <c r="BX56" s="127" t="s">
        <v>5</v>
      </c>
      <c r="CL56" s="127" t="s">
        <v>19</v>
      </c>
      <c r="CM56" s="127" t="s">
        <v>89</v>
      </c>
    </row>
    <row r="57" s="2" customFormat="1" ht="30" customHeight="1">
      <c r="A57" s="42"/>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8"/>
      <c r="AS57" s="42"/>
      <c r="AT57" s="42"/>
      <c r="AU57" s="42"/>
      <c r="AV57" s="42"/>
      <c r="AW57" s="42"/>
      <c r="AX57" s="42"/>
      <c r="AY57" s="42"/>
      <c r="AZ57" s="42"/>
      <c r="BA57" s="42"/>
      <c r="BB57" s="42"/>
      <c r="BC57" s="42"/>
      <c r="BD57" s="42"/>
      <c r="BE57" s="42"/>
    </row>
    <row r="58" s="2" customFormat="1" ht="6.96" customHeight="1">
      <c r="A58" s="42"/>
      <c r="B58" s="63"/>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48"/>
      <c r="AS58" s="42"/>
      <c r="AT58" s="42"/>
      <c r="AU58" s="42"/>
      <c r="AV58" s="42"/>
      <c r="AW58" s="42"/>
      <c r="AX58" s="42"/>
      <c r="AY58" s="42"/>
      <c r="AZ58" s="42"/>
      <c r="BA58" s="42"/>
      <c r="BB58" s="42"/>
      <c r="BC58" s="42"/>
      <c r="BD58" s="42"/>
      <c r="BE58" s="42"/>
    </row>
  </sheetData>
  <sheetProtection sheet="1" formatColumns="0" formatRows="0" objects="1" scenarios="1" spinCount="100000" saltValue="J2Ken7uKfgqdIegFH8zAW8/SiD2YMsk0RmB7i6MF8ETU/CeZnDcBo99NgMEtN+BClk4SvmEeKw0Rm4n5EhiQ/Q==" hashValue="R1E7mTenvWGAEm07yTcV3MK0qtpsFa0jdERr47Yk1DjJ7NiSevEpjmb5ErPz+c/+5tmlFJLMPGfP97NmQbcU6w=="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VON - Vedlejší a ostatní ...'!C2" display="/"/>
    <hyperlink ref="A56" location="'SO01 - SO 01 - Přeložka v...'!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88</v>
      </c>
    </row>
    <row r="3" s="1" customFormat="1" ht="6.96" customHeight="1">
      <c r="B3" s="132"/>
      <c r="C3" s="133"/>
      <c r="D3" s="133"/>
      <c r="E3" s="133"/>
      <c r="F3" s="133"/>
      <c r="G3" s="133"/>
      <c r="H3" s="133"/>
      <c r="I3" s="133"/>
      <c r="J3" s="133"/>
      <c r="K3" s="133"/>
      <c r="L3" s="23"/>
      <c r="AT3" s="20" t="s">
        <v>89</v>
      </c>
    </row>
    <row r="4" s="1" customFormat="1" ht="24.96" customHeight="1">
      <c r="B4" s="23"/>
      <c r="D4" s="134" t="s">
        <v>94</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ÚSTÍ NAD ORLICÍ-OBNOVA VODOVODU LT DN150 V UL. TŘEBOVSKÁ - aktual 01/2026</v>
      </c>
      <c r="F7" s="136"/>
      <c r="G7" s="136"/>
      <c r="H7" s="136"/>
      <c r="L7" s="23"/>
    </row>
    <row r="8" s="2" customFormat="1" ht="12" customHeight="1">
      <c r="A8" s="42"/>
      <c r="B8" s="48"/>
      <c r="C8" s="42"/>
      <c r="D8" s="136" t="s">
        <v>95</v>
      </c>
      <c r="E8" s="42"/>
      <c r="F8" s="42"/>
      <c r="G8" s="42"/>
      <c r="H8" s="42"/>
      <c r="I8" s="42"/>
      <c r="J8" s="42"/>
      <c r="K8" s="42"/>
      <c r="L8" s="138"/>
      <c r="S8" s="42"/>
      <c r="T8" s="42"/>
      <c r="U8" s="42"/>
      <c r="V8" s="42"/>
      <c r="W8" s="42"/>
      <c r="X8" s="42"/>
      <c r="Y8" s="42"/>
      <c r="Z8" s="42"/>
      <c r="AA8" s="42"/>
      <c r="AB8" s="42"/>
      <c r="AC8" s="42"/>
      <c r="AD8" s="42"/>
      <c r="AE8" s="42"/>
    </row>
    <row r="9" s="2" customFormat="1" ht="16.5" customHeight="1">
      <c r="A9" s="42"/>
      <c r="B9" s="48"/>
      <c r="C9" s="42"/>
      <c r="D9" s="42"/>
      <c r="E9" s="139" t="s">
        <v>96</v>
      </c>
      <c r="F9" s="42"/>
      <c r="G9" s="42"/>
      <c r="H9" s="42"/>
      <c r="I9" s="42"/>
      <c r="J9" s="42"/>
      <c r="K9" s="42"/>
      <c r="L9" s="138"/>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8"/>
      <c r="S10" s="42"/>
      <c r="T10" s="42"/>
      <c r="U10" s="42"/>
      <c r="V10" s="42"/>
      <c r="W10" s="42"/>
      <c r="X10" s="42"/>
      <c r="Y10" s="42"/>
      <c r="Z10" s="42"/>
      <c r="AA10" s="42"/>
      <c r="AB10" s="42"/>
      <c r="AC10" s="42"/>
      <c r="AD10" s="42"/>
      <c r="AE10" s="42"/>
    </row>
    <row r="11" s="2" customFormat="1" ht="12" customHeight="1">
      <c r="A11" s="42"/>
      <c r="B11" s="48"/>
      <c r="C11" s="42"/>
      <c r="D11" s="136" t="s">
        <v>18</v>
      </c>
      <c r="E11" s="42"/>
      <c r="F11" s="140" t="s">
        <v>19</v>
      </c>
      <c r="G11" s="42"/>
      <c r="H11" s="42"/>
      <c r="I11" s="136" t="s">
        <v>20</v>
      </c>
      <c r="J11" s="140" t="s">
        <v>41</v>
      </c>
      <c r="K11" s="42"/>
      <c r="L11" s="138"/>
      <c r="S11" s="42"/>
      <c r="T11" s="42"/>
      <c r="U11" s="42"/>
      <c r="V11" s="42"/>
      <c r="W11" s="42"/>
      <c r="X11" s="42"/>
      <c r="Y11" s="42"/>
      <c r="Z11" s="42"/>
      <c r="AA11" s="42"/>
      <c r="AB11" s="42"/>
      <c r="AC11" s="42"/>
      <c r="AD11" s="42"/>
      <c r="AE11" s="42"/>
    </row>
    <row r="12" s="2" customFormat="1" ht="12" customHeight="1">
      <c r="A12" s="42"/>
      <c r="B12" s="48"/>
      <c r="C12" s="42"/>
      <c r="D12" s="136" t="s">
        <v>22</v>
      </c>
      <c r="E12" s="42"/>
      <c r="F12" s="140" t="s">
        <v>23</v>
      </c>
      <c r="G12" s="42"/>
      <c r="H12" s="42"/>
      <c r="I12" s="136" t="s">
        <v>24</v>
      </c>
      <c r="J12" s="141" t="str">
        <f>'Rekapitulace stavby'!AN8</f>
        <v>17. 3. 2021</v>
      </c>
      <c r="K12" s="42"/>
      <c r="L12" s="138"/>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8"/>
      <c r="S13" s="42"/>
      <c r="T13" s="42"/>
      <c r="U13" s="42"/>
      <c r="V13" s="42"/>
      <c r="W13" s="42"/>
      <c r="X13" s="42"/>
      <c r="Y13" s="42"/>
      <c r="Z13" s="42"/>
      <c r="AA13" s="42"/>
      <c r="AB13" s="42"/>
      <c r="AC13" s="42"/>
      <c r="AD13" s="42"/>
      <c r="AE13" s="42"/>
    </row>
    <row r="14" s="2" customFormat="1" ht="12" customHeight="1">
      <c r="A14" s="42"/>
      <c r="B14" s="48"/>
      <c r="C14" s="42"/>
      <c r="D14" s="136" t="s">
        <v>30</v>
      </c>
      <c r="E14" s="42"/>
      <c r="F14" s="42"/>
      <c r="G14" s="42"/>
      <c r="H14" s="42"/>
      <c r="I14" s="136" t="s">
        <v>31</v>
      </c>
      <c r="J14" s="140" t="s">
        <v>32</v>
      </c>
      <c r="K14" s="42"/>
      <c r="L14" s="138"/>
      <c r="S14" s="42"/>
      <c r="T14" s="42"/>
      <c r="U14" s="42"/>
      <c r="V14" s="42"/>
      <c r="W14" s="42"/>
      <c r="X14" s="42"/>
      <c r="Y14" s="42"/>
      <c r="Z14" s="42"/>
      <c r="AA14" s="42"/>
      <c r="AB14" s="42"/>
      <c r="AC14" s="42"/>
      <c r="AD14" s="42"/>
      <c r="AE14" s="42"/>
    </row>
    <row r="15" s="2" customFormat="1" ht="18" customHeight="1">
      <c r="A15" s="42"/>
      <c r="B15" s="48"/>
      <c r="C15" s="42"/>
      <c r="D15" s="42"/>
      <c r="E15" s="140" t="s">
        <v>33</v>
      </c>
      <c r="F15" s="42"/>
      <c r="G15" s="42"/>
      <c r="H15" s="42"/>
      <c r="I15" s="136" t="s">
        <v>34</v>
      </c>
      <c r="J15" s="140" t="s">
        <v>35</v>
      </c>
      <c r="K15" s="42"/>
      <c r="L15" s="138"/>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8"/>
      <c r="S16" s="42"/>
      <c r="T16" s="42"/>
      <c r="U16" s="42"/>
      <c r="V16" s="42"/>
      <c r="W16" s="42"/>
      <c r="X16" s="42"/>
      <c r="Y16" s="42"/>
      <c r="Z16" s="42"/>
      <c r="AA16" s="42"/>
      <c r="AB16" s="42"/>
      <c r="AC16" s="42"/>
      <c r="AD16" s="42"/>
      <c r="AE16" s="42"/>
    </row>
    <row r="17" s="2" customFormat="1" ht="12" customHeight="1">
      <c r="A17" s="42"/>
      <c r="B17" s="48"/>
      <c r="C17" s="42"/>
      <c r="D17" s="136" t="s">
        <v>36</v>
      </c>
      <c r="E17" s="42"/>
      <c r="F17" s="42"/>
      <c r="G17" s="42"/>
      <c r="H17" s="42"/>
      <c r="I17" s="136" t="s">
        <v>31</v>
      </c>
      <c r="J17" s="36" t="str">
        <f>'Rekapitulace stavby'!AN13</f>
        <v>Vyplň údaj</v>
      </c>
      <c r="K17" s="42"/>
      <c r="L17" s="138"/>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0"/>
      <c r="G18" s="140"/>
      <c r="H18" s="140"/>
      <c r="I18" s="136" t="s">
        <v>34</v>
      </c>
      <c r="J18" s="36" t="str">
        <f>'Rekapitulace stavby'!AN14</f>
        <v>Vyplň údaj</v>
      </c>
      <c r="K18" s="42"/>
      <c r="L18" s="138"/>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8"/>
      <c r="S19" s="42"/>
      <c r="T19" s="42"/>
      <c r="U19" s="42"/>
      <c r="V19" s="42"/>
      <c r="W19" s="42"/>
      <c r="X19" s="42"/>
      <c r="Y19" s="42"/>
      <c r="Z19" s="42"/>
      <c r="AA19" s="42"/>
      <c r="AB19" s="42"/>
      <c r="AC19" s="42"/>
      <c r="AD19" s="42"/>
      <c r="AE19" s="42"/>
    </row>
    <row r="20" s="2" customFormat="1" ht="12" customHeight="1">
      <c r="A20" s="42"/>
      <c r="B20" s="48"/>
      <c r="C20" s="42"/>
      <c r="D20" s="136" t="s">
        <v>38</v>
      </c>
      <c r="E20" s="42"/>
      <c r="F20" s="42"/>
      <c r="G20" s="42"/>
      <c r="H20" s="42"/>
      <c r="I20" s="136" t="s">
        <v>31</v>
      </c>
      <c r="J20" s="140" t="s">
        <v>39</v>
      </c>
      <c r="K20" s="42"/>
      <c r="L20" s="138"/>
      <c r="S20" s="42"/>
      <c r="T20" s="42"/>
      <c r="U20" s="42"/>
      <c r="V20" s="42"/>
      <c r="W20" s="42"/>
      <c r="X20" s="42"/>
      <c r="Y20" s="42"/>
      <c r="Z20" s="42"/>
      <c r="AA20" s="42"/>
      <c r="AB20" s="42"/>
      <c r="AC20" s="42"/>
      <c r="AD20" s="42"/>
      <c r="AE20" s="42"/>
    </row>
    <row r="21" s="2" customFormat="1" ht="18" customHeight="1">
      <c r="A21" s="42"/>
      <c r="B21" s="48"/>
      <c r="C21" s="42"/>
      <c r="D21" s="42"/>
      <c r="E21" s="140" t="s">
        <v>40</v>
      </c>
      <c r="F21" s="42"/>
      <c r="G21" s="42"/>
      <c r="H21" s="42"/>
      <c r="I21" s="136" t="s">
        <v>34</v>
      </c>
      <c r="J21" s="140" t="s">
        <v>41</v>
      </c>
      <c r="K21" s="42"/>
      <c r="L21" s="138"/>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8"/>
      <c r="S22" s="42"/>
      <c r="T22" s="42"/>
      <c r="U22" s="42"/>
      <c r="V22" s="42"/>
      <c r="W22" s="42"/>
      <c r="X22" s="42"/>
      <c r="Y22" s="42"/>
      <c r="Z22" s="42"/>
      <c r="AA22" s="42"/>
      <c r="AB22" s="42"/>
      <c r="AC22" s="42"/>
      <c r="AD22" s="42"/>
      <c r="AE22" s="42"/>
    </row>
    <row r="23" s="2" customFormat="1" ht="12" customHeight="1">
      <c r="A23" s="42"/>
      <c r="B23" s="48"/>
      <c r="C23" s="42"/>
      <c r="D23" s="136" t="s">
        <v>43</v>
      </c>
      <c r="E23" s="42"/>
      <c r="F23" s="42"/>
      <c r="G23" s="42"/>
      <c r="H23" s="42"/>
      <c r="I23" s="136" t="s">
        <v>31</v>
      </c>
      <c r="J23" s="140" t="s">
        <v>39</v>
      </c>
      <c r="K23" s="42"/>
      <c r="L23" s="138"/>
      <c r="S23" s="42"/>
      <c r="T23" s="42"/>
      <c r="U23" s="42"/>
      <c r="V23" s="42"/>
      <c r="W23" s="42"/>
      <c r="X23" s="42"/>
      <c r="Y23" s="42"/>
      <c r="Z23" s="42"/>
      <c r="AA23" s="42"/>
      <c r="AB23" s="42"/>
      <c r="AC23" s="42"/>
      <c r="AD23" s="42"/>
      <c r="AE23" s="42"/>
    </row>
    <row r="24" s="2" customFormat="1" ht="18" customHeight="1">
      <c r="A24" s="42"/>
      <c r="B24" s="48"/>
      <c r="C24" s="42"/>
      <c r="D24" s="42"/>
      <c r="E24" s="140" t="s">
        <v>40</v>
      </c>
      <c r="F24" s="42"/>
      <c r="G24" s="42"/>
      <c r="H24" s="42"/>
      <c r="I24" s="136" t="s">
        <v>34</v>
      </c>
      <c r="J24" s="140" t="s">
        <v>41</v>
      </c>
      <c r="K24" s="42"/>
      <c r="L24" s="138"/>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8"/>
      <c r="S25" s="42"/>
      <c r="T25" s="42"/>
      <c r="U25" s="42"/>
      <c r="V25" s="42"/>
      <c r="W25" s="42"/>
      <c r="X25" s="42"/>
      <c r="Y25" s="42"/>
      <c r="Z25" s="42"/>
      <c r="AA25" s="42"/>
      <c r="AB25" s="42"/>
      <c r="AC25" s="42"/>
      <c r="AD25" s="42"/>
      <c r="AE25" s="42"/>
    </row>
    <row r="26" s="2" customFormat="1" ht="12" customHeight="1">
      <c r="A26" s="42"/>
      <c r="B26" s="48"/>
      <c r="C26" s="42"/>
      <c r="D26" s="136" t="s">
        <v>44</v>
      </c>
      <c r="E26" s="42"/>
      <c r="F26" s="42"/>
      <c r="G26" s="42"/>
      <c r="H26" s="42"/>
      <c r="I26" s="42"/>
      <c r="J26" s="42"/>
      <c r="K26" s="42"/>
      <c r="L26" s="138"/>
      <c r="S26" s="42"/>
      <c r="T26" s="42"/>
      <c r="U26" s="42"/>
      <c r="V26" s="42"/>
      <c r="W26" s="42"/>
      <c r="X26" s="42"/>
      <c r="Y26" s="42"/>
      <c r="Z26" s="42"/>
      <c r="AA26" s="42"/>
      <c r="AB26" s="42"/>
      <c r="AC26" s="42"/>
      <c r="AD26" s="42"/>
      <c r="AE26" s="42"/>
    </row>
    <row r="27" s="8" customFormat="1" ht="71.25" customHeight="1">
      <c r="A27" s="142"/>
      <c r="B27" s="143"/>
      <c r="C27" s="142"/>
      <c r="D27" s="142"/>
      <c r="E27" s="144" t="s">
        <v>97</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2"/>
      <c r="B28" s="48"/>
      <c r="C28" s="42"/>
      <c r="D28" s="42"/>
      <c r="E28" s="42"/>
      <c r="F28" s="42"/>
      <c r="G28" s="42"/>
      <c r="H28" s="42"/>
      <c r="I28" s="42"/>
      <c r="J28" s="42"/>
      <c r="K28" s="42"/>
      <c r="L28" s="138"/>
      <c r="S28" s="42"/>
      <c r="T28" s="42"/>
      <c r="U28" s="42"/>
      <c r="V28" s="42"/>
      <c r="W28" s="42"/>
      <c r="X28" s="42"/>
      <c r="Y28" s="42"/>
      <c r="Z28" s="42"/>
      <c r="AA28" s="42"/>
      <c r="AB28" s="42"/>
      <c r="AC28" s="42"/>
      <c r="AD28" s="42"/>
      <c r="AE28" s="42"/>
    </row>
    <row r="29" s="2" customFormat="1" ht="6.96" customHeight="1">
      <c r="A29" s="42"/>
      <c r="B29" s="48"/>
      <c r="C29" s="42"/>
      <c r="D29" s="146"/>
      <c r="E29" s="146"/>
      <c r="F29" s="146"/>
      <c r="G29" s="146"/>
      <c r="H29" s="146"/>
      <c r="I29" s="146"/>
      <c r="J29" s="146"/>
      <c r="K29" s="146"/>
      <c r="L29" s="138"/>
      <c r="S29" s="42"/>
      <c r="T29" s="42"/>
      <c r="U29" s="42"/>
      <c r="V29" s="42"/>
      <c r="W29" s="42"/>
      <c r="X29" s="42"/>
      <c r="Y29" s="42"/>
      <c r="Z29" s="42"/>
      <c r="AA29" s="42"/>
      <c r="AB29" s="42"/>
      <c r="AC29" s="42"/>
      <c r="AD29" s="42"/>
      <c r="AE29" s="42"/>
    </row>
    <row r="30" s="2" customFormat="1" ht="25.44" customHeight="1">
      <c r="A30" s="42"/>
      <c r="B30" s="48"/>
      <c r="C30" s="42"/>
      <c r="D30" s="147" t="s">
        <v>46</v>
      </c>
      <c r="E30" s="42"/>
      <c r="F30" s="42"/>
      <c r="G30" s="42"/>
      <c r="H30" s="42"/>
      <c r="I30" s="42"/>
      <c r="J30" s="148">
        <f>ROUND(J86, 2)</f>
        <v>0</v>
      </c>
      <c r="K30" s="42"/>
      <c r="L30" s="138"/>
      <c r="S30" s="42"/>
      <c r="T30" s="42"/>
      <c r="U30" s="42"/>
      <c r="V30" s="42"/>
      <c r="W30" s="42"/>
      <c r="X30" s="42"/>
      <c r="Y30" s="42"/>
      <c r="Z30" s="42"/>
      <c r="AA30" s="42"/>
      <c r="AB30" s="42"/>
      <c r="AC30" s="42"/>
      <c r="AD30" s="42"/>
      <c r="AE30" s="42"/>
    </row>
    <row r="31" s="2" customFormat="1" ht="6.96" customHeight="1">
      <c r="A31" s="42"/>
      <c r="B31" s="48"/>
      <c r="C31" s="42"/>
      <c r="D31" s="146"/>
      <c r="E31" s="146"/>
      <c r="F31" s="146"/>
      <c r="G31" s="146"/>
      <c r="H31" s="146"/>
      <c r="I31" s="146"/>
      <c r="J31" s="146"/>
      <c r="K31" s="146"/>
      <c r="L31" s="138"/>
      <c r="S31" s="42"/>
      <c r="T31" s="42"/>
      <c r="U31" s="42"/>
      <c r="V31" s="42"/>
      <c r="W31" s="42"/>
      <c r="X31" s="42"/>
      <c r="Y31" s="42"/>
      <c r="Z31" s="42"/>
      <c r="AA31" s="42"/>
      <c r="AB31" s="42"/>
      <c r="AC31" s="42"/>
      <c r="AD31" s="42"/>
      <c r="AE31" s="42"/>
    </row>
    <row r="32" s="2" customFormat="1" ht="14.4" customHeight="1">
      <c r="A32" s="42"/>
      <c r="B32" s="48"/>
      <c r="C32" s="42"/>
      <c r="D32" s="42"/>
      <c r="E32" s="42"/>
      <c r="F32" s="149" t="s">
        <v>48</v>
      </c>
      <c r="G32" s="42"/>
      <c r="H32" s="42"/>
      <c r="I32" s="149" t="s">
        <v>47</v>
      </c>
      <c r="J32" s="149" t="s">
        <v>49</v>
      </c>
      <c r="K32" s="42"/>
      <c r="L32" s="138"/>
      <c r="S32" s="42"/>
      <c r="T32" s="42"/>
      <c r="U32" s="42"/>
      <c r="V32" s="42"/>
      <c r="W32" s="42"/>
      <c r="X32" s="42"/>
      <c r="Y32" s="42"/>
      <c r="Z32" s="42"/>
      <c r="AA32" s="42"/>
      <c r="AB32" s="42"/>
      <c r="AC32" s="42"/>
      <c r="AD32" s="42"/>
      <c r="AE32" s="42"/>
    </row>
    <row r="33" s="2" customFormat="1" ht="14.4" customHeight="1">
      <c r="A33" s="42"/>
      <c r="B33" s="48"/>
      <c r="C33" s="42"/>
      <c r="D33" s="150" t="s">
        <v>50</v>
      </c>
      <c r="E33" s="136" t="s">
        <v>51</v>
      </c>
      <c r="F33" s="151">
        <f>ROUND((SUM(BE86:BE237)),  2)</f>
        <v>0</v>
      </c>
      <c r="G33" s="42"/>
      <c r="H33" s="42"/>
      <c r="I33" s="152">
        <v>0.20999999999999999</v>
      </c>
      <c r="J33" s="151">
        <f>ROUND(((SUM(BE86:BE237))*I33),  2)</f>
        <v>0</v>
      </c>
      <c r="K33" s="42"/>
      <c r="L33" s="138"/>
      <c r="S33" s="42"/>
      <c r="T33" s="42"/>
      <c r="U33" s="42"/>
      <c r="V33" s="42"/>
      <c r="W33" s="42"/>
      <c r="X33" s="42"/>
      <c r="Y33" s="42"/>
      <c r="Z33" s="42"/>
      <c r="AA33" s="42"/>
      <c r="AB33" s="42"/>
      <c r="AC33" s="42"/>
      <c r="AD33" s="42"/>
      <c r="AE33" s="42"/>
    </row>
    <row r="34" s="2" customFormat="1" ht="14.4" customHeight="1">
      <c r="A34" s="42"/>
      <c r="B34" s="48"/>
      <c r="C34" s="42"/>
      <c r="D34" s="42"/>
      <c r="E34" s="136" t="s">
        <v>52</v>
      </c>
      <c r="F34" s="151">
        <f>ROUND((SUM(BF86:BF237)),  2)</f>
        <v>0</v>
      </c>
      <c r="G34" s="42"/>
      <c r="H34" s="42"/>
      <c r="I34" s="152">
        <v>0.12</v>
      </c>
      <c r="J34" s="151">
        <f>ROUND(((SUM(BF86:BF237))*I34),  2)</f>
        <v>0</v>
      </c>
      <c r="K34" s="42"/>
      <c r="L34" s="138"/>
      <c r="S34" s="42"/>
      <c r="T34" s="42"/>
      <c r="U34" s="42"/>
      <c r="V34" s="42"/>
      <c r="W34" s="42"/>
      <c r="X34" s="42"/>
      <c r="Y34" s="42"/>
      <c r="Z34" s="42"/>
      <c r="AA34" s="42"/>
      <c r="AB34" s="42"/>
      <c r="AC34" s="42"/>
      <c r="AD34" s="42"/>
      <c r="AE34" s="42"/>
    </row>
    <row r="35" hidden="1" s="2" customFormat="1" ht="14.4" customHeight="1">
      <c r="A35" s="42"/>
      <c r="B35" s="48"/>
      <c r="C35" s="42"/>
      <c r="D35" s="42"/>
      <c r="E35" s="136" t="s">
        <v>53</v>
      </c>
      <c r="F35" s="151">
        <f>ROUND((SUM(BG86:BG237)),  2)</f>
        <v>0</v>
      </c>
      <c r="G35" s="42"/>
      <c r="H35" s="42"/>
      <c r="I35" s="152">
        <v>0.20999999999999999</v>
      </c>
      <c r="J35" s="151">
        <f>0</f>
        <v>0</v>
      </c>
      <c r="K35" s="42"/>
      <c r="L35" s="138"/>
      <c r="S35" s="42"/>
      <c r="T35" s="42"/>
      <c r="U35" s="42"/>
      <c r="V35" s="42"/>
      <c r="W35" s="42"/>
      <c r="X35" s="42"/>
      <c r="Y35" s="42"/>
      <c r="Z35" s="42"/>
      <c r="AA35" s="42"/>
      <c r="AB35" s="42"/>
      <c r="AC35" s="42"/>
      <c r="AD35" s="42"/>
      <c r="AE35" s="42"/>
    </row>
    <row r="36" hidden="1" s="2" customFormat="1" ht="14.4" customHeight="1">
      <c r="A36" s="42"/>
      <c r="B36" s="48"/>
      <c r="C36" s="42"/>
      <c r="D36" s="42"/>
      <c r="E36" s="136" t="s">
        <v>54</v>
      </c>
      <c r="F36" s="151">
        <f>ROUND((SUM(BH86:BH237)),  2)</f>
        <v>0</v>
      </c>
      <c r="G36" s="42"/>
      <c r="H36" s="42"/>
      <c r="I36" s="152">
        <v>0.12</v>
      </c>
      <c r="J36" s="151">
        <f>0</f>
        <v>0</v>
      </c>
      <c r="K36" s="42"/>
      <c r="L36" s="138"/>
      <c r="S36" s="42"/>
      <c r="T36" s="42"/>
      <c r="U36" s="42"/>
      <c r="V36" s="42"/>
      <c r="W36" s="42"/>
      <c r="X36" s="42"/>
      <c r="Y36" s="42"/>
      <c r="Z36" s="42"/>
      <c r="AA36" s="42"/>
      <c r="AB36" s="42"/>
      <c r="AC36" s="42"/>
      <c r="AD36" s="42"/>
      <c r="AE36" s="42"/>
    </row>
    <row r="37" hidden="1" s="2" customFormat="1" ht="14.4" customHeight="1">
      <c r="A37" s="42"/>
      <c r="B37" s="48"/>
      <c r="C37" s="42"/>
      <c r="D37" s="42"/>
      <c r="E37" s="136" t="s">
        <v>55</v>
      </c>
      <c r="F37" s="151">
        <f>ROUND((SUM(BI86:BI237)),  2)</f>
        <v>0</v>
      </c>
      <c r="G37" s="42"/>
      <c r="H37" s="42"/>
      <c r="I37" s="152">
        <v>0</v>
      </c>
      <c r="J37" s="151">
        <f>0</f>
        <v>0</v>
      </c>
      <c r="K37" s="42"/>
      <c r="L37" s="138"/>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8"/>
      <c r="S38" s="42"/>
      <c r="T38" s="42"/>
      <c r="U38" s="42"/>
      <c r="V38" s="42"/>
      <c r="W38" s="42"/>
      <c r="X38" s="42"/>
      <c r="Y38" s="42"/>
      <c r="Z38" s="42"/>
      <c r="AA38" s="42"/>
      <c r="AB38" s="42"/>
      <c r="AC38" s="42"/>
      <c r="AD38" s="42"/>
      <c r="AE38" s="42"/>
    </row>
    <row r="39" s="2" customFormat="1" ht="25.44" customHeight="1">
      <c r="A39" s="42"/>
      <c r="B39" s="48"/>
      <c r="C39" s="153"/>
      <c r="D39" s="154" t="s">
        <v>56</v>
      </c>
      <c r="E39" s="155"/>
      <c r="F39" s="155"/>
      <c r="G39" s="156" t="s">
        <v>57</v>
      </c>
      <c r="H39" s="157" t="s">
        <v>58</v>
      </c>
      <c r="I39" s="155"/>
      <c r="J39" s="158">
        <f>SUM(J30:J37)</f>
        <v>0</v>
      </c>
      <c r="K39" s="159"/>
      <c r="L39" s="138"/>
      <c r="S39" s="42"/>
      <c r="T39" s="42"/>
      <c r="U39" s="42"/>
      <c r="V39" s="42"/>
      <c r="W39" s="42"/>
      <c r="X39" s="42"/>
      <c r="Y39" s="42"/>
      <c r="Z39" s="42"/>
      <c r="AA39" s="42"/>
      <c r="AB39" s="42"/>
      <c r="AC39" s="42"/>
      <c r="AD39" s="42"/>
      <c r="AE39" s="42"/>
    </row>
    <row r="40" s="2" customFormat="1" ht="14.4" customHeight="1">
      <c r="A40" s="42"/>
      <c r="B40" s="160"/>
      <c r="C40" s="161"/>
      <c r="D40" s="161"/>
      <c r="E40" s="161"/>
      <c r="F40" s="161"/>
      <c r="G40" s="161"/>
      <c r="H40" s="161"/>
      <c r="I40" s="161"/>
      <c r="J40" s="161"/>
      <c r="K40" s="161"/>
      <c r="L40" s="138"/>
      <c r="S40" s="42"/>
      <c r="T40" s="42"/>
      <c r="U40" s="42"/>
      <c r="V40" s="42"/>
      <c r="W40" s="42"/>
      <c r="X40" s="42"/>
      <c r="Y40" s="42"/>
      <c r="Z40" s="42"/>
      <c r="AA40" s="42"/>
      <c r="AB40" s="42"/>
      <c r="AC40" s="42"/>
      <c r="AD40" s="42"/>
      <c r="AE40" s="42"/>
    </row>
    <row r="44" s="2" customFormat="1" ht="6.96" customHeight="1">
      <c r="A44" s="42"/>
      <c r="B44" s="162"/>
      <c r="C44" s="163"/>
      <c r="D44" s="163"/>
      <c r="E44" s="163"/>
      <c r="F44" s="163"/>
      <c r="G44" s="163"/>
      <c r="H44" s="163"/>
      <c r="I44" s="163"/>
      <c r="J44" s="163"/>
      <c r="K44" s="163"/>
      <c r="L44" s="138"/>
      <c r="S44" s="42"/>
      <c r="T44" s="42"/>
      <c r="U44" s="42"/>
      <c r="V44" s="42"/>
      <c r="W44" s="42"/>
      <c r="X44" s="42"/>
      <c r="Y44" s="42"/>
      <c r="Z44" s="42"/>
      <c r="AA44" s="42"/>
      <c r="AB44" s="42"/>
      <c r="AC44" s="42"/>
      <c r="AD44" s="42"/>
      <c r="AE44" s="42"/>
    </row>
    <row r="45" s="2" customFormat="1" ht="24.96" customHeight="1">
      <c r="A45" s="42"/>
      <c r="B45" s="43"/>
      <c r="C45" s="26" t="s">
        <v>98</v>
      </c>
      <c r="D45" s="44"/>
      <c r="E45" s="44"/>
      <c r="F45" s="44"/>
      <c r="G45" s="44"/>
      <c r="H45" s="44"/>
      <c r="I45" s="44"/>
      <c r="J45" s="44"/>
      <c r="K45" s="44"/>
      <c r="L45" s="138"/>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8"/>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8"/>
      <c r="S47" s="42"/>
      <c r="T47" s="42"/>
      <c r="U47" s="42"/>
      <c r="V47" s="42"/>
      <c r="W47" s="42"/>
      <c r="X47" s="42"/>
      <c r="Y47" s="42"/>
      <c r="Z47" s="42"/>
      <c r="AA47" s="42"/>
      <c r="AB47" s="42"/>
      <c r="AC47" s="42"/>
      <c r="AD47" s="42"/>
      <c r="AE47" s="42"/>
    </row>
    <row r="48" s="2" customFormat="1" ht="26.25" customHeight="1">
      <c r="A48" s="42"/>
      <c r="B48" s="43"/>
      <c r="C48" s="44"/>
      <c r="D48" s="44"/>
      <c r="E48" s="164" t="str">
        <f>E7</f>
        <v>ÚSTÍ NAD ORLICÍ-OBNOVA VODOVODU LT DN150 V UL. TŘEBOVSKÁ - aktual 01/2026</v>
      </c>
      <c r="F48" s="35"/>
      <c r="G48" s="35"/>
      <c r="H48" s="35"/>
      <c r="I48" s="44"/>
      <c r="J48" s="44"/>
      <c r="K48" s="44"/>
      <c r="L48" s="138"/>
      <c r="S48" s="42"/>
      <c r="T48" s="42"/>
      <c r="U48" s="42"/>
      <c r="V48" s="42"/>
      <c r="W48" s="42"/>
      <c r="X48" s="42"/>
      <c r="Y48" s="42"/>
      <c r="Z48" s="42"/>
      <c r="AA48" s="42"/>
      <c r="AB48" s="42"/>
      <c r="AC48" s="42"/>
      <c r="AD48" s="42"/>
      <c r="AE48" s="42"/>
    </row>
    <row r="49" s="2" customFormat="1" ht="12" customHeight="1">
      <c r="A49" s="42"/>
      <c r="B49" s="43"/>
      <c r="C49" s="35" t="s">
        <v>95</v>
      </c>
      <c r="D49" s="44"/>
      <c r="E49" s="44"/>
      <c r="F49" s="44"/>
      <c r="G49" s="44"/>
      <c r="H49" s="44"/>
      <c r="I49" s="44"/>
      <c r="J49" s="44"/>
      <c r="K49" s="44"/>
      <c r="L49" s="138"/>
      <c r="S49" s="42"/>
      <c r="T49" s="42"/>
      <c r="U49" s="42"/>
      <c r="V49" s="42"/>
      <c r="W49" s="42"/>
      <c r="X49" s="42"/>
      <c r="Y49" s="42"/>
      <c r="Z49" s="42"/>
      <c r="AA49" s="42"/>
      <c r="AB49" s="42"/>
      <c r="AC49" s="42"/>
      <c r="AD49" s="42"/>
      <c r="AE49" s="42"/>
    </row>
    <row r="50" s="2" customFormat="1" ht="16.5" customHeight="1">
      <c r="A50" s="42"/>
      <c r="B50" s="43"/>
      <c r="C50" s="44"/>
      <c r="D50" s="44"/>
      <c r="E50" s="73" t="str">
        <f>E9</f>
        <v>VON - Vedlejší a ostatní náklady</v>
      </c>
      <c r="F50" s="44"/>
      <c r="G50" s="44"/>
      <c r="H50" s="44"/>
      <c r="I50" s="44"/>
      <c r="J50" s="44"/>
      <c r="K50" s="44"/>
      <c r="L50" s="138"/>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8"/>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Ústí nad Orlicí</v>
      </c>
      <c r="G52" s="44"/>
      <c r="H52" s="44"/>
      <c r="I52" s="35" t="s">
        <v>24</v>
      </c>
      <c r="J52" s="76" t="str">
        <f>IF(J12="","",J12)</f>
        <v>17. 3. 2021</v>
      </c>
      <c r="K52" s="44"/>
      <c r="L52" s="138"/>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8"/>
      <c r="S53" s="42"/>
      <c r="T53" s="42"/>
      <c r="U53" s="42"/>
      <c r="V53" s="42"/>
      <c r="W53" s="42"/>
      <c r="X53" s="42"/>
      <c r="Y53" s="42"/>
      <c r="Z53" s="42"/>
      <c r="AA53" s="42"/>
      <c r="AB53" s="42"/>
      <c r="AC53" s="42"/>
      <c r="AD53" s="42"/>
      <c r="AE53" s="42"/>
    </row>
    <row r="54" s="2" customFormat="1" ht="15.15" customHeight="1">
      <c r="A54" s="42"/>
      <c r="B54" s="43"/>
      <c r="C54" s="35" t="s">
        <v>30</v>
      </c>
      <c r="D54" s="44"/>
      <c r="E54" s="44"/>
      <c r="F54" s="30" t="str">
        <f>E15</f>
        <v>TEPVOS, spol. s r.o.</v>
      </c>
      <c r="G54" s="44"/>
      <c r="H54" s="44"/>
      <c r="I54" s="35" t="s">
        <v>38</v>
      </c>
      <c r="J54" s="40" t="str">
        <f>E21</f>
        <v>Ing. Jan Falta</v>
      </c>
      <c r="K54" s="44"/>
      <c r="L54" s="138"/>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Ing. Jan Falta</v>
      </c>
      <c r="K55" s="44"/>
      <c r="L55" s="138"/>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8"/>
      <c r="S56" s="42"/>
      <c r="T56" s="42"/>
      <c r="U56" s="42"/>
      <c r="V56" s="42"/>
      <c r="W56" s="42"/>
      <c r="X56" s="42"/>
      <c r="Y56" s="42"/>
      <c r="Z56" s="42"/>
      <c r="AA56" s="42"/>
      <c r="AB56" s="42"/>
      <c r="AC56" s="42"/>
      <c r="AD56" s="42"/>
      <c r="AE56" s="42"/>
    </row>
    <row r="57" s="2" customFormat="1" ht="29.28" customHeight="1">
      <c r="A57" s="42"/>
      <c r="B57" s="43"/>
      <c r="C57" s="165" t="s">
        <v>99</v>
      </c>
      <c r="D57" s="166"/>
      <c r="E57" s="166"/>
      <c r="F57" s="166"/>
      <c r="G57" s="166"/>
      <c r="H57" s="166"/>
      <c r="I57" s="166"/>
      <c r="J57" s="167" t="s">
        <v>100</v>
      </c>
      <c r="K57" s="166"/>
      <c r="L57" s="138"/>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8"/>
      <c r="S58" s="42"/>
      <c r="T58" s="42"/>
      <c r="U58" s="42"/>
      <c r="V58" s="42"/>
      <c r="W58" s="42"/>
      <c r="X58" s="42"/>
      <c r="Y58" s="42"/>
      <c r="Z58" s="42"/>
      <c r="AA58" s="42"/>
      <c r="AB58" s="42"/>
      <c r="AC58" s="42"/>
      <c r="AD58" s="42"/>
      <c r="AE58" s="42"/>
    </row>
    <row r="59" s="2" customFormat="1" ht="22.8" customHeight="1">
      <c r="A59" s="42"/>
      <c r="B59" s="43"/>
      <c r="C59" s="168" t="s">
        <v>78</v>
      </c>
      <c r="D59" s="44"/>
      <c r="E59" s="44"/>
      <c r="F59" s="44"/>
      <c r="G59" s="44"/>
      <c r="H59" s="44"/>
      <c r="I59" s="44"/>
      <c r="J59" s="106">
        <f>J86</f>
        <v>0</v>
      </c>
      <c r="K59" s="44"/>
      <c r="L59" s="138"/>
      <c r="S59" s="42"/>
      <c r="T59" s="42"/>
      <c r="U59" s="42"/>
      <c r="V59" s="42"/>
      <c r="W59" s="42"/>
      <c r="X59" s="42"/>
      <c r="Y59" s="42"/>
      <c r="Z59" s="42"/>
      <c r="AA59" s="42"/>
      <c r="AB59" s="42"/>
      <c r="AC59" s="42"/>
      <c r="AD59" s="42"/>
      <c r="AE59" s="42"/>
      <c r="AU59" s="20" t="s">
        <v>101</v>
      </c>
    </row>
    <row r="60" s="9" customFormat="1" ht="24.96" customHeight="1">
      <c r="A60" s="9"/>
      <c r="B60" s="169"/>
      <c r="C60" s="170"/>
      <c r="D60" s="171" t="s">
        <v>102</v>
      </c>
      <c r="E60" s="172"/>
      <c r="F60" s="172"/>
      <c r="G60" s="172"/>
      <c r="H60" s="172"/>
      <c r="I60" s="172"/>
      <c r="J60" s="173">
        <f>J87</f>
        <v>0</v>
      </c>
      <c r="K60" s="170"/>
      <c r="L60" s="174"/>
      <c r="S60" s="9"/>
      <c r="T60" s="9"/>
      <c r="U60" s="9"/>
      <c r="V60" s="9"/>
      <c r="W60" s="9"/>
      <c r="X60" s="9"/>
      <c r="Y60" s="9"/>
      <c r="Z60" s="9"/>
      <c r="AA60" s="9"/>
      <c r="AB60" s="9"/>
      <c r="AC60" s="9"/>
      <c r="AD60" s="9"/>
      <c r="AE60" s="9"/>
    </row>
    <row r="61" s="10" customFormat="1" ht="19.92" customHeight="1">
      <c r="A61" s="10"/>
      <c r="B61" s="175"/>
      <c r="C61" s="176"/>
      <c r="D61" s="177" t="s">
        <v>103</v>
      </c>
      <c r="E61" s="178"/>
      <c r="F61" s="178"/>
      <c r="G61" s="178"/>
      <c r="H61" s="178"/>
      <c r="I61" s="178"/>
      <c r="J61" s="179">
        <f>J88</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104</v>
      </c>
      <c r="E62" s="178"/>
      <c r="F62" s="178"/>
      <c r="G62" s="178"/>
      <c r="H62" s="178"/>
      <c r="I62" s="178"/>
      <c r="J62" s="179">
        <f>J137</f>
        <v>0</v>
      </c>
      <c r="K62" s="176"/>
      <c r="L62" s="180"/>
      <c r="S62" s="10"/>
      <c r="T62" s="10"/>
      <c r="U62" s="10"/>
      <c r="V62" s="10"/>
      <c r="W62" s="10"/>
      <c r="X62" s="10"/>
      <c r="Y62" s="10"/>
      <c r="Z62" s="10"/>
      <c r="AA62" s="10"/>
      <c r="AB62" s="10"/>
      <c r="AC62" s="10"/>
      <c r="AD62" s="10"/>
      <c r="AE62" s="10"/>
    </row>
    <row r="63" s="10" customFormat="1" ht="19.92" customHeight="1">
      <c r="A63" s="10"/>
      <c r="B63" s="175"/>
      <c r="C63" s="176"/>
      <c r="D63" s="177" t="s">
        <v>105</v>
      </c>
      <c r="E63" s="178"/>
      <c r="F63" s="178"/>
      <c r="G63" s="178"/>
      <c r="H63" s="178"/>
      <c r="I63" s="178"/>
      <c r="J63" s="179">
        <f>J173</f>
        <v>0</v>
      </c>
      <c r="K63" s="176"/>
      <c r="L63" s="180"/>
      <c r="S63" s="10"/>
      <c r="T63" s="10"/>
      <c r="U63" s="10"/>
      <c r="V63" s="10"/>
      <c r="W63" s="10"/>
      <c r="X63" s="10"/>
      <c r="Y63" s="10"/>
      <c r="Z63" s="10"/>
      <c r="AA63" s="10"/>
      <c r="AB63" s="10"/>
      <c r="AC63" s="10"/>
      <c r="AD63" s="10"/>
      <c r="AE63" s="10"/>
    </row>
    <row r="64" s="10" customFormat="1" ht="19.92" customHeight="1">
      <c r="A64" s="10"/>
      <c r="B64" s="175"/>
      <c r="C64" s="176"/>
      <c r="D64" s="177" t="s">
        <v>106</v>
      </c>
      <c r="E64" s="178"/>
      <c r="F64" s="178"/>
      <c r="G64" s="178"/>
      <c r="H64" s="178"/>
      <c r="I64" s="178"/>
      <c r="J64" s="179">
        <f>J193</f>
        <v>0</v>
      </c>
      <c r="K64" s="176"/>
      <c r="L64" s="180"/>
      <c r="S64" s="10"/>
      <c r="T64" s="10"/>
      <c r="U64" s="10"/>
      <c r="V64" s="10"/>
      <c r="W64" s="10"/>
      <c r="X64" s="10"/>
      <c r="Y64" s="10"/>
      <c r="Z64" s="10"/>
      <c r="AA64" s="10"/>
      <c r="AB64" s="10"/>
      <c r="AC64" s="10"/>
      <c r="AD64" s="10"/>
      <c r="AE64" s="10"/>
    </row>
    <row r="65" s="10" customFormat="1" ht="19.92" customHeight="1">
      <c r="A65" s="10"/>
      <c r="B65" s="175"/>
      <c r="C65" s="176"/>
      <c r="D65" s="177" t="s">
        <v>107</v>
      </c>
      <c r="E65" s="178"/>
      <c r="F65" s="178"/>
      <c r="G65" s="178"/>
      <c r="H65" s="178"/>
      <c r="I65" s="178"/>
      <c r="J65" s="179">
        <f>J198</f>
        <v>0</v>
      </c>
      <c r="K65" s="176"/>
      <c r="L65" s="180"/>
      <c r="S65" s="10"/>
      <c r="T65" s="10"/>
      <c r="U65" s="10"/>
      <c r="V65" s="10"/>
      <c r="W65" s="10"/>
      <c r="X65" s="10"/>
      <c r="Y65" s="10"/>
      <c r="Z65" s="10"/>
      <c r="AA65" s="10"/>
      <c r="AB65" s="10"/>
      <c r="AC65" s="10"/>
      <c r="AD65" s="10"/>
      <c r="AE65" s="10"/>
    </row>
    <row r="66" s="10" customFormat="1" ht="19.92" customHeight="1">
      <c r="A66" s="10"/>
      <c r="B66" s="175"/>
      <c r="C66" s="176"/>
      <c r="D66" s="177" t="s">
        <v>108</v>
      </c>
      <c r="E66" s="178"/>
      <c r="F66" s="178"/>
      <c r="G66" s="178"/>
      <c r="H66" s="178"/>
      <c r="I66" s="178"/>
      <c r="J66" s="179">
        <f>J216</f>
        <v>0</v>
      </c>
      <c r="K66" s="176"/>
      <c r="L66" s="180"/>
      <c r="S66" s="10"/>
      <c r="T66" s="10"/>
      <c r="U66" s="10"/>
      <c r="V66" s="10"/>
      <c r="W66" s="10"/>
      <c r="X66" s="10"/>
      <c r="Y66" s="10"/>
      <c r="Z66" s="10"/>
      <c r="AA66" s="10"/>
      <c r="AB66" s="10"/>
      <c r="AC66" s="10"/>
      <c r="AD66" s="10"/>
      <c r="AE66" s="10"/>
    </row>
    <row r="67" s="2" customFormat="1" ht="21.84" customHeight="1">
      <c r="A67" s="42"/>
      <c r="B67" s="43"/>
      <c r="C67" s="44"/>
      <c r="D67" s="44"/>
      <c r="E67" s="44"/>
      <c r="F67" s="44"/>
      <c r="G67" s="44"/>
      <c r="H67" s="44"/>
      <c r="I67" s="44"/>
      <c r="J67" s="44"/>
      <c r="K67" s="44"/>
      <c r="L67" s="138"/>
      <c r="S67" s="42"/>
      <c r="T67" s="42"/>
      <c r="U67" s="42"/>
      <c r="V67" s="42"/>
      <c r="W67" s="42"/>
      <c r="X67" s="42"/>
      <c r="Y67" s="42"/>
      <c r="Z67" s="42"/>
      <c r="AA67" s="42"/>
      <c r="AB67" s="42"/>
      <c r="AC67" s="42"/>
      <c r="AD67" s="42"/>
      <c r="AE67" s="42"/>
    </row>
    <row r="68" s="2" customFormat="1" ht="6.96" customHeight="1">
      <c r="A68" s="42"/>
      <c r="B68" s="63"/>
      <c r="C68" s="64"/>
      <c r="D68" s="64"/>
      <c r="E68" s="64"/>
      <c r="F68" s="64"/>
      <c r="G68" s="64"/>
      <c r="H68" s="64"/>
      <c r="I68" s="64"/>
      <c r="J68" s="64"/>
      <c r="K68" s="64"/>
      <c r="L68" s="138"/>
      <c r="S68" s="42"/>
      <c r="T68" s="42"/>
      <c r="U68" s="42"/>
      <c r="V68" s="42"/>
      <c r="W68" s="42"/>
      <c r="X68" s="42"/>
      <c r="Y68" s="42"/>
      <c r="Z68" s="42"/>
      <c r="AA68" s="42"/>
      <c r="AB68" s="42"/>
      <c r="AC68" s="42"/>
      <c r="AD68" s="42"/>
      <c r="AE68" s="42"/>
    </row>
    <row r="72" s="2" customFormat="1" ht="6.96" customHeight="1">
      <c r="A72" s="42"/>
      <c r="B72" s="65"/>
      <c r="C72" s="66"/>
      <c r="D72" s="66"/>
      <c r="E72" s="66"/>
      <c r="F72" s="66"/>
      <c r="G72" s="66"/>
      <c r="H72" s="66"/>
      <c r="I72" s="66"/>
      <c r="J72" s="66"/>
      <c r="K72" s="66"/>
      <c r="L72" s="138"/>
      <c r="S72" s="42"/>
      <c r="T72" s="42"/>
      <c r="U72" s="42"/>
      <c r="V72" s="42"/>
      <c r="W72" s="42"/>
      <c r="X72" s="42"/>
      <c r="Y72" s="42"/>
      <c r="Z72" s="42"/>
      <c r="AA72" s="42"/>
      <c r="AB72" s="42"/>
      <c r="AC72" s="42"/>
      <c r="AD72" s="42"/>
      <c r="AE72" s="42"/>
    </row>
    <row r="73" s="2" customFormat="1" ht="24.96" customHeight="1">
      <c r="A73" s="42"/>
      <c r="B73" s="43"/>
      <c r="C73" s="26" t="s">
        <v>109</v>
      </c>
      <c r="D73" s="44"/>
      <c r="E73" s="44"/>
      <c r="F73" s="44"/>
      <c r="G73" s="44"/>
      <c r="H73" s="44"/>
      <c r="I73" s="44"/>
      <c r="J73" s="44"/>
      <c r="K73" s="44"/>
      <c r="L73" s="138"/>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8"/>
      <c r="S74" s="42"/>
      <c r="T74" s="42"/>
      <c r="U74" s="42"/>
      <c r="V74" s="42"/>
      <c r="W74" s="42"/>
      <c r="X74" s="42"/>
      <c r="Y74" s="42"/>
      <c r="Z74" s="42"/>
      <c r="AA74" s="42"/>
      <c r="AB74" s="42"/>
      <c r="AC74" s="42"/>
      <c r="AD74" s="42"/>
      <c r="AE74" s="42"/>
    </row>
    <row r="75" s="2" customFormat="1" ht="12" customHeight="1">
      <c r="A75" s="42"/>
      <c r="B75" s="43"/>
      <c r="C75" s="35" t="s">
        <v>16</v>
      </c>
      <c r="D75" s="44"/>
      <c r="E75" s="44"/>
      <c r="F75" s="44"/>
      <c r="G75" s="44"/>
      <c r="H75" s="44"/>
      <c r="I75" s="44"/>
      <c r="J75" s="44"/>
      <c r="K75" s="44"/>
      <c r="L75" s="138"/>
      <c r="S75" s="42"/>
      <c r="T75" s="42"/>
      <c r="U75" s="42"/>
      <c r="V75" s="42"/>
      <c r="W75" s="42"/>
      <c r="X75" s="42"/>
      <c r="Y75" s="42"/>
      <c r="Z75" s="42"/>
      <c r="AA75" s="42"/>
      <c r="AB75" s="42"/>
      <c r="AC75" s="42"/>
      <c r="AD75" s="42"/>
      <c r="AE75" s="42"/>
    </row>
    <row r="76" s="2" customFormat="1" ht="26.25" customHeight="1">
      <c r="A76" s="42"/>
      <c r="B76" s="43"/>
      <c r="C76" s="44"/>
      <c r="D76" s="44"/>
      <c r="E76" s="164" t="str">
        <f>E7</f>
        <v>ÚSTÍ NAD ORLICÍ-OBNOVA VODOVODU LT DN150 V UL. TŘEBOVSKÁ - aktual 01/2026</v>
      </c>
      <c r="F76" s="35"/>
      <c r="G76" s="35"/>
      <c r="H76" s="35"/>
      <c r="I76" s="44"/>
      <c r="J76" s="44"/>
      <c r="K76" s="44"/>
      <c r="L76" s="138"/>
      <c r="S76" s="42"/>
      <c r="T76" s="42"/>
      <c r="U76" s="42"/>
      <c r="V76" s="42"/>
      <c r="W76" s="42"/>
      <c r="X76" s="42"/>
      <c r="Y76" s="42"/>
      <c r="Z76" s="42"/>
      <c r="AA76" s="42"/>
      <c r="AB76" s="42"/>
      <c r="AC76" s="42"/>
      <c r="AD76" s="42"/>
      <c r="AE76" s="42"/>
    </row>
    <row r="77" s="2" customFormat="1" ht="12" customHeight="1">
      <c r="A77" s="42"/>
      <c r="B77" s="43"/>
      <c r="C77" s="35" t="s">
        <v>95</v>
      </c>
      <c r="D77" s="44"/>
      <c r="E77" s="44"/>
      <c r="F77" s="44"/>
      <c r="G77" s="44"/>
      <c r="H77" s="44"/>
      <c r="I77" s="44"/>
      <c r="J77" s="44"/>
      <c r="K77" s="44"/>
      <c r="L77" s="138"/>
      <c r="S77" s="42"/>
      <c r="T77" s="42"/>
      <c r="U77" s="42"/>
      <c r="V77" s="42"/>
      <c r="W77" s="42"/>
      <c r="X77" s="42"/>
      <c r="Y77" s="42"/>
      <c r="Z77" s="42"/>
      <c r="AA77" s="42"/>
      <c r="AB77" s="42"/>
      <c r="AC77" s="42"/>
      <c r="AD77" s="42"/>
      <c r="AE77" s="42"/>
    </row>
    <row r="78" s="2" customFormat="1" ht="16.5" customHeight="1">
      <c r="A78" s="42"/>
      <c r="B78" s="43"/>
      <c r="C78" s="44"/>
      <c r="D78" s="44"/>
      <c r="E78" s="73" t="str">
        <f>E9</f>
        <v>VON - Vedlejší a ostatní náklady</v>
      </c>
      <c r="F78" s="44"/>
      <c r="G78" s="44"/>
      <c r="H78" s="44"/>
      <c r="I78" s="44"/>
      <c r="J78" s="44"/>
      <c r="K78" s="44"/>
      <c r="L78" s="138"/>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8"/>
      <c r="S79" s="42"/>
      <c r="T79" s="42"/>
      <c r="U79" s="42"/>
      <c r="V79" s="42"/>
      <c r="W79" s="42"/>
      <c r="X79" s="42"/>
      <c r="Y79" s="42"/>
      <c r="Z79" s="42"/>
      <c r="AA79" s="42"/>
      <c r="AB79" s="42"/>
      <c r="AC79" s="42"/>
      <c r="AD79" s="42"/>
      <c r="AE79" s="42"/>
    </row>
    <row r="80" s="2" customFormat="1" ht="12" customHeight="1">
      <c r="A80" s="42"/>
      <c r="B80" s="43"/>
      <c r="C80" s="35" t="s">
        <v>22</v>
      </c>
      <c r="D80" s="44"/>
      <c r="E80" s="44"/>
      <c r="F80" s="30" t="str">
        <f>F12</f>
        <v>Ústí nad Orlicí</v>
      </c>
      <c r="G80" s="44"/>
      <c r="H80" s="44"/>
      <c r="I80" s="35" t="s">
        <v>24</v>
      </c>
      <c r="J80" s="76" t="str">
        <f>IF(J12="","",J12)</f>
        <v>17. 3. 2021</v>
      </c>
      <c r="K80" s="44"/>
      <c r="L80" s="138"/>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8"/>
      <c r="S81" s="42"/>
      <c r="T81" s="42"/>
      <c r="U81" s="42"/>
      <c r="V81" s="42"/>
      <c r="W81" s="42"/>
      <c r="X81" s="42"/>
      <c r="Y81" s="42"/>
      <c r="Z81" s="42"/>
      <c r="AA81" s="42"/>
      <c r="AB81" s="42"/>
      <c r="AC81" s="42"/>
      <c r="AD81" s="42"/>
      <c r="AE81" s="42"/>
    </row>
    <row r="82" s="2" customFormat="1" ht="15.15" customHeight="1">
      <c r="A82" s="42"/>
      <c r="B82" s="43"/>
      <c r="C82" s="35" t="s">
        <v>30</v>
      </c>
      <c r="D82" s="44"/>
      <c r="E82" s="44"/>
      <c r="F82" s="30" t="str">
        <f>E15</f>
        <v>TEPVOS, spol. s r.o.</v>
      </c>
      <c r="G82" s="44"/>
      <c r="H82" s="44"/>
      <c r="I82" s="35" t="s">
        <v>38</v>
      </c>
      <c r="J82" s="40" t="str">
        <f>E21</f>
        <v>Ing. Jan Falta</v>
      </c>
      <c r="K82" s="44"/>
      <c r="L82" s="138"/>
      <c r="S82" s="42"/>
      <c r="T82" s="42"/>
      <c r="U82" s="42"/>
      <c r="V82" s="42"/>
      <c r="W82" s="42"/>
      <c r="X82" s="42"/>
      <c r="Y82" s="42"/>
      <c r="Z82" s="42"/>
      <c r="AA82" s="42"/>
      <c r="AB82" s="42"/>
      <c r="AC82" s="42"/>
      <c r="AD82" s="42"/>
      <c r="AE82" s="42"/>
    </row>
    <row r="83" s="2" customFormat="1" ht="15.15" customHeight="1">
      <c r="A83" s="42"/>
      <c r="B83" s="43"/>
      <c r="C83" s="35" t="s">
        <v>36</v>
      </c>
      <c r="D83" s="44"/>
      <c r="E83" s="44"/>
      <c r="F83" s="30" t="str">
        <f>IF(E18="","",E18)</f>
        <v>Vyplň údaj</v>
      </c>
      <c r="G83" s="44"/>
      <c r="H83" s="44"/>
      <c r="I83" s="35" t="s">
        <v>43</v>
      </c>
      <c r="J83" s="40" t="str">
        <f>E24</f>
        <v>Ing. Jan Falta</v>
      </c>
      <c r="K83" s="44"/>
      <c r="L83" s="138"/>
      <c r="S83" s="42"/>
      <c r="T83" s="42"/>
      <c r="U83" s="42"/>
      <c r="V83" s="42"/>
      <c r="W83" s="42"/>
      <c r="X83" s="42"/>
      <c r="Y83" s="42"/>
      <c r="Z83" s="42"/>
      <c r="AA83" s="42"/>
      <c r="AB83" s="42"/>
      <c r="AC83" s="42"/>
      <c r="AD83" s="42"/>
      <c r="AE83" s="42"/>
    </row>
    <row r="84" s="2" customFormat="1" ht="10.32" customHeight="1">
      <c r="A84" s="42"/>
      <c r="B84" s="43"/>
      <c r="C84" s="44"/>
      <c r="D84" s="44"/>
      <c r="E84" s="44"/>
      <c r="F84" s="44"/>
      <c r="G84" s="44"/>
      <c r="H84" s="44"/>
      <c r="I84" s="44"/>
      <c r="J84" s="44"/>
      <c r="K84" s="44"/>
      <c r="L84" s="138"/>
      <c r="S84" s="42"/>
      <c r="T84" s="42"/>
      <c r="U84" s="42"/>
      <c r="V84" s="42"/>
      <c r="W84" s="42"/>
      <c r="X84" s="42"/>
      <c r="Y84" s="42"/>
      <c r="Z84" s="42"/>
      <c r="AA84" s="42"/>
      <c r="AB84" s="42"/>
      <c r="AC84" s="42"/>
      <c r="AD84" s="42"/>
      <c r="AE84" s="42"/>
    </row>
    <row r="85" s="11" customFormat="1" ht="29.28" customHeight="1">
      <c r="A85" s="181"/>
      <c r="B85" s="182"/>
      <c r="C85" s="183" t="s">
        <v>110</v>
      </c>
      <c r="D85" s="184" t="s">
        <v>65</v>
      </c>
      <c r="E85" s="184" t="s">
        <v>61</v>
      </c>
      <c r="F85" s="184" t="s">
        <v>62</v>
      </c>
      <c r="G85" s="184" t="s">
        <v>111</v>
      </c>
      <c r="H85" s="184" t="s">
        <v>112</v>
      </c>
      <c r="I85" s="184" t="s">
        <v>113</v>
      </c>
      <c r="J85" s="185" t="s">
        <v>100</v>
      </c>
      <c r="K85" s="186" t="s">
        <v>114</v>
      </c>
      <c r="L85" s="187"/>
      <c r="M85" s="96" t="s">
        <v>41</v>
      </c>
      <c r="N85" s="97" t="s">
        <v>50</v>
      </c>
      <c r="O85" s="97" t="s">
        <v>115</v>
      </c>
      <c r="P85" s="97" t="s">
        <v>116</v>
      </c>
      <c r="Q85" s="97" t="s">
        <v>117</v>
      </c>
      <c r="R85" s="97" t="s">
        <v>118</v>
      </c>
      <c r="S85" s="97" t="s">
        <v>119</v>
      </c>
      <c r="T85" s="98" t="s">
        <v>120</v>
      </c>
      <c r="U85" s="181"/>
      <c r="V85" s="181"/>
      <c r="W85" s="181"/>
      <c r="X85" s="181"/>
      <c r="Y85" s="181"/>
      <c r="Z85" s="181"/>
      <c r="AA85" s="181"/>
      <c r="AB85" s="181"/>
      <c r="AC85" s="181"/>
      <c r="AD85" s="181"/>
      <c r="AE85" s="181"/>
    </row>
    <row r="86" s="2" customFormat="1" ht="22.8" customHeight="1">
      <c r="A86" s="42"/>
      <c r="B86" s="43"/>
      <c r="C86" s="103" t="s">
        <v>121</v>
      </c>
      <c r="D86" s="44"/>
      <c r="E86" s="44"/>
      <c r="F86" s="44"/>
      <c r="G86" s="44"/>
      <c r="H86" s="44"/>
      <c r="I86" s="44"/>
      <c r="J86" s="188">
        <f>BK86</f>
        <v>0</v>
      </c>
      <c r="K86" s="44"/>
      <c r="L86" s="48"/>
      <c r="M86" s="99"/>
      <c r="N86" s="189"/>
      <c r="O86" s="100"/>
      <c r="P86" s="190">
        <f>P87</f>
        <v>0</v>
      </c>
      <c r="Q86" s="100"/>
      <c r="R86" s="190">
        <f>R87</f>
        <v>0</v>
      </c>
      <c r="S86" s="100"/>
      <c r="T86" s="191">
        <f>T87</f>
        <v>0</v>
      </c>
      <c r="U86" s="42"/>
      <c r="V86" s="42"/>
      <c r="W86" s="42"/>
      <c r="X86" s="42"/>
      <c r="Y86" s="42"/>
      <c r="Z86" s="42"/>
      <c r="AA86" s="42"/>
      <c r="AB86" s="42"/>
      <c r="AC86" s="42"/>
      <c r="AD86" s="42"/>
      <c r="AE86" s="42"/>
      <c r="AT86" s="20" t="s">
        <v>79</v>
      </c>
      <c r="AU86" s="20" t="s">
        <v>101</v>
      </c>
      <c r="BK86" s="192">
        <f>BK87</f>
        <v>0</v>
      </c>
    </row>
    <row r="87" s="12" customFormat="1" ht="25.92" customHeight="1">
      <c r="A87" s="12"/>
      <c r="B87" s="193"/>
      <c r="C87" s="194"/>
      <c r="D87" s="195" t="s">
        <v>79</v>
      </c>
      <c r="E87" s="196" t="s">
        <v>122</v>
      </c>
      <c r="F87" s="196" t="s">
        <v>123</v>
      </c>
      <c r="G87" s="194"/>
      <c r="H87" s="194"/>
      <c r="I87" s="197"/>
      <c r="J87" s="198">
        <f>BK87</f>
        <v>0</v>
      </c>
      <c r="K87" s="194"/>
      <c r="L87" s="199"/>
      <c r="M87" s="200"/>
      <c r="N87" s="201"/>
      <c r="O87" s="201"/>
      <c r="P87" s="202">
        <f>P88+P137+P173+P193+P198+P216</f>
        <v>0</v>
      </c>
      <c r="Q87" s="201"/>
      <c r="R87" s="202">
        <f>R88+R137+R173+R193+R198+R216</f>
        <v>0</v>
      </c>
      <c r="S87" s="201"/>
      <c r="T87" s="203">
        <f>T88+T137+T173+T193+T198+T216</f>
        <v>0</v>
      </c>
      <c r="U87" s="12"/>
      <c r="V87" s="12"/>
      <c r="W87" s="12"/>
      <c r="X87" s="12"/>
      <c r="Y87" s="12"/>
      <c r="Z87" s="12"/>
      <c r="AA87" s="12"/>
      <c r="AB87" s="12"/>
      <c r="AC87" s="12"/>
      <c r="AD87" s="12"/>
      <c r="AE87" s="12"/>
      <c r="AR87" s="204" t="s">
        <v>124</v>
      </c>
      <c r="AT87" s="205" t="s">
        <v>79</v>
      </c>
      <c r="AU87" s="205" t="s">
        <v>80</v>
      </c>
      <c r="AY87" s="204" t="s">
        <v>125</v>
      </c>
      <c r="BK87" s="206">
        <f>BK88+BK137+BK173+BK193+BK198+BK216</f>
        <v>0</v>
      </c>
    </row>
    <row r="88" s="12" customFormat="1" ht="22.8" customHeight="1">
      <c r="A88" s="12"/>
      <c r="B88" s="193"/>
      <c r="C88" s="194"/>
      <c r="D88" s="195" t="s">
        <v>79</v>
      </c>
      <c r="E88" s="207" t="s">
        <v>126</v>
      </c>
      <c r="F88" s="207" t="s">
        <v>127</v>
      </c>
      <c r="G88" s="194"/>
      <c r="H88" s="194"/>
      <c r="I88" s="197"/>
      <c r="J88" s="208">
        <f>BK88</f>
        <v>0</v>
      </c>
      <c r="K88" s="194"/>
      <c r="L88" s="199"/>
      <c r="M88" s="200"/>
      <c r="N88" s="201"/>
      <c r="O88" s="201"/>
      <c r="P88" s="202">
        <f>SUM(P89:P136)</f>
        <v>0</v>
      </c>
      <c r="Q88" s="201"/>
      <c r="R88" s="202">
        <f>SUM(R89:R136)</f>
        <v>0</v>
      </c>
      <c r="S88" s="201"/>
      <c r="T88" s="203">
        <f>SUM(T89:T136)</f>
        <v>0</v>
      </c>
      <c r="U88" s="12"/>
      <c r="V88" s="12"/>
      <c r="W88" s="12"/>
      <c r="X88" s="12"/>
      <c r="Y88" s="12"/>
      <c r="Z88" s="12"/>
      <c r="AA88" s="12"/>
      <c r="AB88" s="12"/>
      <c r="AC88" s="12"/>
      <c r="AD88" s="12"/>
      <c r="AE88" s="12"/>
      <c r="AR88" s="204" t="s">
        <v>124</v>
      </c>
      <c r="AT88" s="205" t="s">
        <v>79</v>
      </c>
      <c r="AU88" s="205" t="s">
        <v>87</v>
      </c>
      <c r="AY88" s="204" t="s">
        <v>125</v>
      </c>
      <c r="BK88" s="206">
        <f>SUM(BK89:BK136)</f>
        <v>0</v>
      </c>
    </row>
    <row r="89" s="2" customFormat="1" ht="21.75" customHeight="1">
      <c r="A89" s="42"/>
      <c r="B89" s="43"/>
      <c r="C89" s="209" t="s">
        <v>87</v>
      </c>
      <c r="D89" s="209" t="s">
        <v>128</v>
      </c>
      <c r="E89" s="210" t="s">
        <v>129</v>
      </c>
      <c r="F89" s="211" t="s">
        <v>130</v>
      </c>
      <c r="G89" s="212" t="s">
        <v>131</v>
      </c>
      <c r="H89" s="213">
        <v>1</v>
      </c>
      <c r="I89" s="214"/>
      <c r="J89" s="215">
        <f>ROUND(I89*H89,2)</f>
        <v>0</v>
      </c>
      <c r="K89" s="216"/>
      <c r="L89" s="48"/>
      <c r="M89" s="217" t="s">
        <v>41</v>
      </c>
      <c r="N89" s="218" t="s">
        <v>51</v>
      </c>
      <c r="O89" s="88"/>
      <c r="P89" s="219">
        <f>O89*H89</f>
        <v>0</v>
      </c>
      <c r="Q89" s="219">
        <v>0</v>
      </c>
      <c r="R89" s="219">
        <f>Q89*H89</f>
        <v>0</v>
      </c>
      <c r="S89" s="219">
        <v>0</v>
      </c>
      <c r="T89" s="220">
        <f>S89*H89</f>
        <v>0</v>
      </c>
      <c r="U89" s="42"/>
      <c r="V89" s="42"/>
      <c r="W89" s="42"/>
      <c r="X89" s="42"/>
      <c r="Y89" s="42"/>
      <c r="Z89" s="42"/>
      <c r="AA89" s="42"/>
      <c r="AB89" s="42"/>
      <c r="AC89" s="42"/>
      <c r="AD89" s="42"/>
      <c r="AE89" s="42"/>
      <c r="AR89" s="221" t="s">
        <v>132</v>
      </c>
      <c r="AT89" s="221" t="s">
        <v>128</v>
      </c>
      <c r="AU89" s="221" t="s">
        <v>89</v>
      </c>
      <c r="AY89" s="20" t="s">
        <v>125</v>
      </c>
      <c r="BE89" s="222">
        <f>IF(N89="základní",J89,0)</f>
        <v>0</v>
      </c>
      <c r="BF89" s="222">
        <f>IF(N89="snížená",J89,0)</f>
        <v>0</v>
      </c>
      <c r="BG89" s="222">
        <f>IF(N89="zákl. přenesená",J89,0)</f>
        <v>0</v>
      </c>
      <c r="BH89" s="222">
        <f>IF(N89="sníž. přenesená",J89,0)</f>
        <v>0</v>
      </c>
      <c r="BI89" s="222">
        <f>IF(N89="nulová",J89,0)</f>
        <v>0</v>
      </c>
      <c r="BJ89" s="20" t="s">
        <v>87</v>
      </c>
      <c r="BK89" s="222">
        <f>ROUND(I89*H89,2)</f>
        <v>0</v>
      </c>
      <c r="BL89" s="20" t="s">
        <v>132</v>
      </c>
      <c r="BM89" s="221" t="s">
        <v>133</v>
      </c>
    </row>
    <row r="90" s="2" customFormat="1">
      <c r="A90" s="42"/>
      <c r="B90" s="43"/>
      <c r="C90" s="44"/>
      <c r="D90" s="223" t="s">
        <v>134</v>
      </c>
      <c r="E90" s="44"/>
      <c r="F90" s="224" t="s">
        <v>130</v>
      </c>
      <c r="G90" s="44"/>
      <c r="H90" s="44"/>
      <c r="I90" s="225"/>
      <c r="J90" s="44"/>
      <c r="K90" s="44"/>
      <c r="L90" s="48"/>
      <c r="M90" s="226"/>
      <c r="N90" s="227"/>
      <c r="O90" s="88"/>
      <c r="P90" s="88"/>
      <c r="Q90" s="88"/>
      <c r="R90" s="88"/>
      <c r="S90" s="88"/>
      <c r="T90" s="89"/>
      <c r="U90" s="42"/>
      <c r="V90" s="42"/>
      <c r="W90" s="42"/>
      <c r="X90" s="42"/>
      <c r="Y90" s="42"/>
      <c r="Z90" s="42"/>
      <c r="AA90" s="42"/>
      <c r="AB90" s="42"/>
      <c r="AC90" s="42"/>
      <c r="AD90" s="42"/>
      <c r="AE90" s="42"/>
      <c r="AT90" s="20" t="s">
        <v>134</v>
      </c>
      <c r="AU90" s="20" t="s">
        <v>89</v>
      </c>
    </row>
    <row r="91" s="2" customFormat="1">
      <c r="A91" s="42"/>
      <c r="B91" s="43"/>
      <c r="C91" s="44"/>
      <c r="D91" s="223" t="s">
        <v>135</v>
      </c>
      <c r="E91" s="44"/>
      <c r="F91" s="228" t="s">
        <v>136</v>
      </c>
      <c r="G91" s="44"/>
      <c r="H91" s="44"/>
      <c r="I91" s="225"/>
      <c r="J91" s="44"/>
      <c r="K91" s="44"/>
      <c r="L91" s="48"/>
      <c r="M91" s="226"/>
      <c r="N91" s="227"/>
      <c r="O91" s="88"/>
      <c r="P91" s="88"/>
      <c r="Q91" s="88"/>
      <c r="R91" s="88"/>
      <c r="S91" s="88"/>
      <c r="T91" s="89"/>
      <c r="U91" s="42"/>
      <c r="V91" s="42"/>
      <c r="W91" s="42"/>
      <c r="X91" s="42"/>
      <c r="Y91" s="42"/>
      <c r="Z91" s="42"/>
      <c r="AA91" s="42"/>
      <c r="AB91" s="42"/>
      <c r="AC91" s="42"/>
      <c r="AD91" s="42"/>
      <c r="AE91" s="42"/>
      <c r="AT91" s="20" t="s">
        <v>135</v>
      </c>
      <c r="AU91" s="20" t="s">
        <v>89</v>
      </c>
    </row>
    <row r="92" s="2" customFormat="1" ht="24.15" customHeight="1">
      <c r="A92" s="42"/>
      <c r="B92" s="43"/>
      <c r="C92" s="209" t="s">
        <v>89</v>
      </c>
      <c r="D92" s="209" t="s">
        <v>128</v>
      </c>
      <c r="E92" s="210" t="s">
        <v>137</v>
      </c>
      <c r="F92" s="211" t="s">
        <v>138</v>
      </c>
      <c r="G92" s="212" t="s">
        <v>131</v>
      </c>
      <c r="H92" s="213">
        <v>1</v>
      </c>
      <c r="I92" s="214"/>
      <c r="J92" s="215">
        <f>ROUND(I92*H92,2)</f>
        <v>0</v>
      </c>
      <c r="K92" s="216"/>
      <c r="L92" s="48"/>
      <c r="M92" s="217" t="s">
        <v>41</v>
      </c>
      <c r="N92" s="218" t="s">
        <v>51</v>
      </c>
      <c r="O92" s="88"/>
      <c r="P92" s="219">
        <f>O92*H92</f>
        <v>0</v>
      </c>
      <c r="Q92" s="219">
        <v>0</v>
      </c>
      <c r="R92" s="219">
        <f>Q92*H92</f>
        <v>0</v>
      </c>
      <c r="S92" s="219">
        <v>0</v>
      </c>
      <c r="T92" s="220">
        <f>S92*H92</f>
        <v>0</v>
      </c>
      <c r="U92" s="42"/>
      <c r="V92" s="42"/>
      <c r="W92" s="42"/>
      <c r="X92" s="42"/>
      <c r="Y92" s="42"/>
      <c r="Z92" s="42"/>
      <c r="AA92" s="42"/>
      <c r="AB92" s="42"/>
      <c r="AC92" s="42"/>
      <c r="AD92" s="42"/>
      <c r="AE92" s="42"/>
      <c r="AR92" s="221" t="s">
        <v>132</v>
      </c>
      <c r="AT92" s="221" t="s">
        <v>128</v>
      </c>
      <c r="AU92" s="221" t="s">
        <v>89</v>
      </c>
      <c r="AY92" s="20" t="s">
        <v>125</v>
      </c>
      <c r="BE92" s="222">
        <f>IF(N92="základní",J92,0)</f>
        <v>0</v>
      </c>
      <c r="BF92" s="222">
        <f>IF(N92="snížená",J92,0)</f>
        <v>0</v>
      </c>
      <c r="BG92" s="222">
        <f>IF(N92="zákl. přenesená",J92,0)</f>
        <v>0</v>
      </c>
      <c r="BH92" s="222">
        <f>IF(N92="sníž. přenesená",J92,0)</f>
        <v>0</v>
      </c>
      <c r="BI92" s="222">
        <f>IF(N92="nulová",J92,0)</f>
        <v>0</v>
      </c>
      <c r="BJ92" s="20" t="s">
        <v>87</v>
      </c>
      <c r="BK92" s="222">
        <f>ROUND(I92*H92,2)</f>
        <v>0</v>
      </c>
      <c r="BL92" s="20" t="s">
        <v>132</v>
      </c>
      <c r="BM92" s="221" t="s">
        <v>139</v>
      </c>
    </row>
    <row r="93" s="2" customFormat="1">
      <c r="A93" s="42"/>
      <c r="B93" s="43"/>
      <c r="C93" s="44"/>
      <c r="D93" s="223" t="s">
        <v>134</v>
      </c>
      <c r="E93" s="44"/>
      <c r="F93" s="224" t="s">
        <v>138</v>
      </c>
      <c r="G93" s="44"/>
      <c r="H93" s="44"/>
      <c r="I93" s="225"/>
      <c r="J93" s="44"/>
      <c r="K93" s="44"/>
      <c r="L93" s="48"/>
      <c r="M93" s="226"/>
      <c r="N93" s="227"/>
      <c r="O93" s="88"/>
      <c r="P93" s="88"/>
      <c r="Q93" s="88"/>
      <c r="R93" s="88"/>
      <c r="S93" s="88"/>
      <c r="T93" s="89"/>
      <c r="U93" s="42"/>
      <c r="V93" s="42"/>
      <c r="W93" s="42"/>
      <c r="X93" s="42"/>
      <c r="Y93" s="42"/>
      <c r="Z93" s="42"/>
      <c r="AA93" s="42"/>
      <c r="AB93" s="42"/>
      <c r="AC93" s="42"/>
      <c r="AD93" s="42"/>
      <c r="AE93" s="42"/>
      <c r="AT93" s="20" t="s">
        <v>134</v>
      </c>
      <c r="AU93" s="20" t="s">
        <v>89</v>
      </c>
    </row>
    <row r="94" s="2" customFormat="1">
      <c r="A94" s="42"/>
      <c r="B94" s="43"/>
      <c r="C94" s="44"/>
      <c r="D94" s="223" t="s">
        <v>135</v>
      </c>
      <c r="E94" s="44"/>
      <c r="F94" s="228" t="s">
        <v>140</v>
      </c>
      <c r="G94" s="44"/>
      <c r="H94" s="44"/>
      <c r="I94" s="225"/>
      <c r="J94" s="44"/>
      <c r="K94" s="44"/>
      <c r="L94" s="48"/>
      <c r="M94" s="226"/>
      <c r="N94" s="227"/>
      <c r="O94" s="88"/>
      <c r="P94" s="88"/>
      <c r="Q94" s="88"/>
      <c r="R94" s="88"/>
      <c r="S94" s="88"/>
      <c r="T94" s="89"/>
      <c r="U94" s="42"/>
      <c r="V94" s="42"/>
      <c r="W94" s="42"/>
      <c r="X94" s="42"/>
      <c r="Y94" s="42"/>
      <c r="Z94" s="42"/>
      <c r="AA94" s="42"/>
      <c r="AB94" s="42"/>
      <c r="AC94" s="42"/>
      <c r="AD94" s="42"/>
      <c r="AE94" s="42"/>
      <c r="AT94" s="20" t="s">
        <v>135</v>
      </c>
      <c r="AU94" s="20" t="s">
        <v>89</v>
      </c>
    </row>
    <row r="95" s="2" customFormat="1" ht="16.5" customHeight="1">
      <c r="A95" s="42"/>
      <c r="B95" s="43"/>
      <c r="C95" s="209" t="s">
        <v>141</v>
      </c>
      <c r="D95" s="209" t="s">
        <v>128</v>
      </c>
      <c r="E95" s="210" t="s">
        <v>142</v>
      </c>
      <c r="F95" s="211" t="s">
        <v>143</v>
      </c>
      <c r="G95" s="212" t="s">
        <v>144</v>
      </c>
      <c r="H95" s="213">
        <v>1</v>
      </c>
      <c r="I95" s="214"/>
      <c r="J95" s="215">
        <f>ROUND(I95*H95,2)</f>
        <v>0</v>
      </c>
      <c r="K95" s="216"/>
      <c r="L95" s="48"/>
      <c r="M95" s="217" t="s">
        <v>41</v>
      </c>
      <c r="N95" s="218" t="s">
        <v>51</v>
      </c>
      <c r="O95" s="88"/>
      <c r="P95" s="219">
        <f>O95*H95</f>
        <v>0</v>
      </c>
      <c r="Q95" s="219">
        <v>0</v>
      </c>
      <c r="R95" s="219">
        <f>Q95*H95</f>
        <v>0</v>
      </c>
      <c r="S95" s="219">
        <v>0</v>
      </c>
      <c r="T95" s="220">
        <f>S95*H95</f>
        <v>0</v>
      </c>
      <c r="U95" s="42"/>
      <c r="V95" s="42"/>
      <c r="W95" s="42"/>
      <c r="X95" s="42"/>
      <c r="Y95" s="42"/>
      <c r="Z95" s="42"/>
      <c r="AA95" s="42"/>
      <c r="AB95" s="42"/>
      <c r="AC95" s="42"/>
      <c r="AD95" s="42"/>
      <c r="AE95" s="42"/>
      <c r="AR95" s="221" t="s">
        <v>132</v>
      </c>
      <c r="AT95" s="221" t="s">
        <v>128</v>
      </c>
      <c r="AU95" s="221" t="s">
        <v>89</v>
      </c>
      <c r="AY95" s="20" t="s">
        <v>125</v>
      </c>
      <c r="BE95" s="222">
        <f>IF(N95="základní",J95,0)</f>
        <v>0</v>
      </c>
      <c r="BF95" s="222">
        <f>IF(N95="snížená",J95,0)</f>
        <v>0</v>
      </c>
      <c r="BG95" s="222">
        <f>IF(N95="zákl. přenesená",J95,0)</f>
        <v>0</v>
      </c>
      <c r="BH95" s="222">
        <f>IF(N95="sníž. přenesená",J95,0)</f>
        <v>0</v>
      </c>
      <c r="BI95" s="222">
        <f>IF(N95="nulová",J95,0)</f>
        <v>0</v>
      </c>
      <c r="BJ95" s="20" t="s">
        <v>87</v>
      </c>
      <c r="BK95" s="222">
        <f>ROUND(I95*H95,2)</f>
        <v>0</v>
      </c>
      <c r="BL95" s="20" t="s">
        <v>132</v>
      </c>
      <c r="BM95" s="221" t="s">
        <v>145</v>
      </c>
    </row>
    <row r="96" s="2" customFormat="1">
      <c r="A96" s="42"/>
      <c r="B96" s="43"/>
      <c r="C96" s="44"/>
      <c r="D96" s="223" t="s">
        <v>134</v>
      </c>
      <c r="E96" s="44"/>
      <c r="F96" s="224" t="s">
        <v>143</v>
      </c>
      <c r="G96" s="44"/>
      <c r="H96" s="44"/>
      <c r="I96" s="225"/>
      <c r="J96" s="44"/>
      <c r="K96" s="44"/>
      <c r="L96" s="48"/>
      <c r="M96" s="226"/>
      <c r="N96" s="227"/>
      <c r="O96" s="88"/>
      <c r="P96" s="88"/>
      <c r="Q96" s="88"/>
      <c r="R96" s="88"/>
      <c r="S96" s="88"/>
      <c r="T96" s="89"/>
      <c r="U96" s="42"/>
      <c r="V96" s="42"/>
      <c r="W96" s="42"/>
      <c r="X96" s="42"/>
      <c r="Y96" s="42"/>
      <c r="Z96" s="42"/>
      <c r="AA96" s="42"/>
      <c r="AB96" s="42"/>
      <c r="AC96" s="42"/>
      <c r="AD96" s="42"/>
      <c r="AE96" s="42"/>
      <c r="AT96" s="20" t="s">
        <v>134</v>
      </c>
      <c r="AU96" s="20" t="s">
        <v>89</v>
      </c>
    </row>
    <row r="97" s="2" customFormat="1">
      <c r="A97" s="42"/>
      <c r="B97" s="43"/>
      <c r="C97" s="44"/>
      <c r="D97" s="223" t="s">
        <v>135</v>
      </c>
      <c r="E97" s="44"/>
      <c r="F97" s="228" t="s">
        <v>146</v>
      </c>
      <c r="G97" s="44"/>
      <c r="H97" s="44"/>
      <c r="I97" s="225"/>
      <c r="J97" s="44"/>
      <c r="K97" s="44"/>
      <c r="L97" s="48"/>
      <c r="M97" s="226"/>
      <c r="N97" s="227"/>
      <c r="O97" s="88"/>
      <c r="P97" s="88"/>
      <c r="Q97" s="88"/>
      <c r="R97" s="88"/>
      <c r="S97" s="88"/>
      <c r="T97" s="89"/>
      <c r="U97" s="42"/>
      <c r="V97" s="42"/>
      <c r="W97" s="42"/>
      <c r="X97" s="42"/>
      <c r="Y97" s="42"/>
      <c r="Z97" s="42"/>
      <c r="AA97" s="42"/>
      <c r="AB97" s="42"/>
      <c r="AC97" s="42"/>
      <c r="AD97" s="42"/>
      <c r="AE97" s="42"/>
      <c r="AT97" s="20" t="s">
        <v>135</v>
      </c>
      <c r="AU97" s="20" t="s">
        <v>89</v>
      </c>
    </row>
    <row r="98" s="2" customFormat="1" ht="16.5" customHeight="1">
      <c r="A98" s="42"/>
      <c r="B98" s="43"/>
      <c r="C98" s="209" t="s">
        <v>147</v>
      </c>
      <c r="D98" s="209" t="s">
        <v>128</v>
      </c>
      <c r="E98" s="210" t="s">
        <v>148</v>
      </c>
      <c r="F98" s="211" t="s">
        <v>149</v>
      </c>
      <c r="G98" s="212" t="s">
        <v>131</v>
      </c>
      <c r="H98" s="213">
        <v>1</v>
      </c>
      <c r="I98" s="214"/>
      <c r="J98" s="215">
        <f>ROUND(I98*H98,2)</f>
        <v>0</v>
      </c>
      <c r="K98" s="216"/>
      <c r="L98" s="48"/>
      <c r="M98" s="217" t="s">
        <v>41</v>
      </c>
      <c r="N98" s="218" t="s">
        <v>51</v>
      </c>
      <c r="O98" s="88"/>
      <c r="P98" s="219">
        <f>O98*H98</f>
        <v>0</v>
      </c>
      <c r="Q98" s="219">
        <v>0</v>
      </c>
      <c r="R98" s="219">
        <f>Q98*H98</f>
        <v>0</v>
      </c>
      <c r="S98" s="219">
        <v>0</v>
      </c>
      <c r="T98" s="220">
        <f>S98*H98</f>
        <v>0</v>
      </c>
      <c r="U98" s="42"/>
      <c r="V98" s="42"/>
      <c r="W98" s="42"/>
      <c r="X98" s="42"/>
      <c r="Y98" s="42"/>
      <c r="Z98" s="42"/>
      <c r="AA98" s="42"/>
      <c r="AB98" s="42"/>
      <c r="AC98" s="42"/>
      <c r="AD98" s="42"/>
      <c r="AE98" s="42"/>
      <c r="AR98" s="221" t="s">
        <v>132</v>
      </c>
      <c r="AT98" s="221" t="s">
        <v>128</v>
      </c>
      <c r="AU98" s="221" t="s">
        <v>89</v>
      </c>
      <c r="AY98" s="20" t="s">
        <v>125</v>
      </c>
      <c r="BE98" s="222">
        <f>IF(N98="základní",J98,0)</f>
        <v>0</v>
      </c>
      <c r="BF98" s="222">
        <f>IF(N98="snížená",J98,0)</f>
        <v>0</v>
      </c>
      <c r="BG98" s="222">
        <f>IF(N98="zákl. přenesená",J98,0)</f>
        <v>0</v>
      </c>
      <c r="BH98" s="222">
        <f>IF(N98="sníž. přenesená",J98,0)</f>
        <v>0</v>
      </c>
      <c r="BI98" s="222">
        <f>IF(N98="nulová",J98,0)</f>
        <v>0</v>
      </c>
      <c r="BJ98" s="20" t="s">
        <v>87</v>
      </c>
      <c r="BK98" s="222">
        <f>ROUND(I98*H98,2)</f>
        <v>0</v>
      </c>
      <c r="BL98" s="20" t="s">
        <v>132</v>
      </c>
      <c r="BM98" s="221" t="s">
        <v>150</v>
      </c>
    </row>
    <row r="99" s="2" customFormat="1">
      <c r="A99" s="42"/>
      <c r="B99" s="43"/>
      <c r="C99" s="44"/>
      <c r="D99" s="223" t="s">
        <v>134</v>
      </c>
      <c r="E99" s="44"/>
      <c r="F99" s="224" t="s">
        <v>149</v>
      </c>
      <c r="G99" s="44"/>
      <c r="H99" s="44"/>
      <c r="I99" s="225"/>
      <c r="J99" s="44"/>
      <c r="K99" s="44"/>
      <c r="L99" s="48"/>
      <c r="M99" s="226"/>
      <c r="N99" s="227"/>
      <c r="O99" s="88"/>
      <c r="P99" s="88"/>
      <c r="Q99" s="88"/>
      <c r="R99" s="88"/>
      <c r="S99" s="88"/>
      <c r="T99" s="89"/>
      <c r="U99" s="42"/>
      <c r="V99" s="42"/>
      <c r="W99" s="42"/>
      <c r="X99" s="42"/>
      <c r="Y99" s="42"/>
      <c r="Z99" s="42"/>
      <c r="AA99" s="42"/>
      <c r="AB99" s="42"/>
      <c r="AC99" s="42"/>
      <c r="AD99" s="42"/>
      <c r="AE99" s="42"/>
      <c r="AT99" s="20" t="s">
        <v>134</v>
      </c>
      <c r="AU99" s="20" t="s">
        <v>89</v>
      </c>
    </row>
    <row r="100" s="2" customFormat="1">
      <c r="A100" s="42"/>
      <c r="B100" s="43"/>
      <c r="C100" s="44"/>
      <c r="D100" s="229" t="s">
        <v>151</v>
      </c>
      <c r="E100" s="44"/>
      <c r="F100" s="230" t="s">
        <v>152</v>
      </c>
      <c r="G100" s="44"/>
      <c r="H100" s="44"/>
      <c r="I100" s="225"/>
      <c r="J100" s="44"/>
      <c r="K100" s="44"/>
      <c r="L100" s="48"/>
      <c r="M100" s="226"/>
      <c r="N100" s="227"/>
      <c r="O100" s="88"/>
      <c r="P100" s="88"/>
      <c r="Q100" s="88"/>
      <c r="R100" s="88"/>
      <c r="S100" s="88"/>
      <c r="T100" s="89"/>
      <c r="U100" s="42"/>
      <c r="V100" s="42"/>
      <c r="W100" s="42"/>
      <c r="X100" s="42"/>
      <c r="Y100" s="42"/>
      <c r="Z100" s="42"/>
      <c r="AA100" s="42"/>
      <c r="AB100" s="42"/>
      <c r="AC100" s="42"/>
      <c r="AD100" s="42"/>
      <c r="AE100" s="42"/>
      <c r="AT100" s="20" t="s">
        <v>151</v>
      </c>
      <c r="AU100" s="20" t="s">
        <v>89</v>
      </c>
    </row>
    <row r="101" s="13" customFormat="1">
      <c r="A101" s="13"/>
      <c r="B101" s="231"/>
      <c r="C101" s="232"/>
      <c r="D101" s="223" t="s">
        <v>153</v>
      </c>
      <c r="E101" s="233" t="s">
        <v>41</v>
      </c>
      <c r="F101" s="234" t="s">
        <v>154</v>
      </c>
      <c r="G101" s="232"/>
      <c r="H101" s="235">
        <v>1</v>
      </c>
      <c r="I101" s="236"/>
      <c r="J101" s="232"/>
      <c r="K101" s="232"/>
      <c r="L101" s="237"/>
      <c r="M101" s="238"/>
      <c r="N101" s="239"/>
      <c r="O101" s="239"/>
      <c r="P101" s="239"/>
      <c r="Q101" s="239"/>
      <c r="R101" s="239"/>
      <c r="S101" s="239"/>
      <c r="T101" s="240"/>
      <c r="U101" s="13"/>
      <c r="V101" s="13"/>
      <c r="W101" s="13"/>
      <c r="X101" s="13"/>
      <c r="Y101" s="13"/>
      <c r="Z101" s="13"/>
      <c r="AA101" s="13"/>
      <c r="AB101" s="13"/>
      <c r="AC101" s="13"/>
      <c r="AD101" s="13"/>
      <c r="AE101" s="13"/>
      <c r="AT101" s="241" t="s">
        <v>153</v>
      </c>
      <c r="AU101" s="241" t="s">
        <v>89</v>
      </c>
      <c r="AV101" s="13" t="s">
        <v>89</v>
      </c>
      <c r="AW101" s="13" t="s">
        <v>42</v>
      </c>
      <c r="AX101" s="13" t="s">
        <v>87</v>
      </c>
      <c r="AY101" s="241" t="s">
        <v>125</v>
      </c>
    </row>
    <row r="102" s="2" customFormat="1" ht="16.5" customHeight="1">
      <c r="A102" s="42"/>
      <c r="B102" s="43"/>
      <c r="C102" s="209" t="s">
        <v>124</v>
      </c>
      <c r="D102" s="209" t="s">
        <v>128</v>
      </c>
      <c r="E102" s="210" t="s">
        <v>155</v>
      </c>
      <c r="F102" s="211" t="s">
        <v>156</v>
      </c>
      <c r="G102" s="212" t="s">
        <v>144</v>
      </c>
      <c r="H102" s="213">
        <v>1</v>
      </c>
      <c r="I102" s="214"/>
      <c r="J102" s="215">
        <f>ROUND(I102*H102,2)</f>
        <v>0</v>
      </c>
      <c r="K102" s="216"/>
      <c r="L102" s="48"/>
      <c r="M102" s="217" t="s">
        <v>41</v>
      </c>
      <c r="N102" s="218" t="s">
        <v>51</v>
      </c>
      <c r="O102" s="88"/>
      <c r="P102" s="219">
        <f>O102*H102</f>
        <v>0</v>
      </c>
      <c r="Q102" s="219">
        <v>0</v>
      </c>
      <c r="R102" s="219">
        <f>Q102*H102</f>
        <v>0</v>
      </c>
      <c r="S102" s="219">
        <v>0</v>
      </c>
      <c r="T102" s="220">
        <f>S102*H102</f>
        <v>0</v>
      </c>
      <c r="U102" s="42"/>
      <c r="V102" s="42"/>
      <c r="W102" s="42"/>
      <c r="X102" s="42"/>
      <c r="Y102" s="42"/>
      <c r="Z102" s="42"/>
      <c r="AA102" s="42"/>
      <c r="AB102" s="42"/>
      <c r="AC102" s="42"/>
      <c r="AD102" s="42"/>
      <c r="AE102" s="42"/>
      <c r="AR102" s="221" t="s">
        <v>132</v>
      </c>
      <c r="AT102" s="221" t="s">
        <v>128</v>
      </c>
      <c r="AU102" s="221" t="s">
        <v>89</v>
      </c>
      <c r="AY102" s="20" t="s">
        <v>125</v>
      </c>
      <c r="BE102" s="222">
        <f>IF(N102="základní",J102,0)</f>
        <v>0</v>
      </c>
      <c r="BF102" s="222">
        <f>IF(N102="snížená",J102,0)</f>
        <v>0</v>
      </c>
      <c r="BG102" s="222">
        <f>IF(N102="zákl. přenesená",J102,0)</f>
        <v>0</v>
      </c>
      <c r="BH102" s="222">
        <f>IF(N102="sníž. přenesená",J102,0)</f>
        <v>0</v>
      </c>
      <c r="BI102" s="222">
        <f>IF(N102="nulová",J102,0)</f>
        <v>0</v>
      </c>
      <c r="BJ102" s="20" t="s">
        <v>87</v>
      </c>
      <c r="BK102" s="222">
        <f>ROUND(I102*H102,2)</f>
        <v>0</v>
      </c>
      <c r="BL102" s="20" t="s">
        <v>132</v>
      </c>
      <c r="BM102" s="221" t="s">
        <v>157</v>
      </c>
    </row>
    <row r="103" s="2" customFormat="1">
      <c r="A103" s="42"/>
      <c r="B103" s="43"/>
      <c r="C103" s="44"/>
      <c r="D103" s="223" t="s">
        <v>134</v>
      </c>
      <c r="E103" s="44"/>
      <c r="F103" s="224" t="s">
        <v>156</v>
      </c>
      <c r="G103" s="44"/>
      <c r="H103" s="44"/>
      <c r="I103" s="225"/>
      <c r="J103" s="44"/>
      <c r="K103" s="44"/>
      <c r="L103" s="48"/>
      <c r="M103" s="226"/>
      <c r="N103" s="227"/>
      <c r="O103" s="88"/>
      <c r="P103" s="88"/>
      <c r="Q103" s="88"/>
      <c r="R103" s="88"/>
      <c r="S103" s="88"/>
      <c r="T103" s="89"/>
      <c r="U103" s="42"/>
      <c r="V103" s="42"/>
      <c r="W103" s="42"/>
      <c r="X103" s="42"/>
      <c r="Y103" s="42"/>
      <c r="Z103" s="42"/>
      <c r="AA103" s="42"/>
      <c r="AB103" s="42"/>
      <c r="AC103" s="42"/>
      <c r="AD103" s="42"/>
      <c r="AE103" s="42"/>
      <c r="AT103" s="20" t="s">
        <v>134</v>
      </c>
      <c r="AU103" s="20" t="s">
        <v>89</v>
      </c>
    </row>
    <row r="104" s="2" customFormat="1">
      <c r="A104" s="42"/>
      <c r="B104" s="43"/>
      <c r="C104" s="44"/>
      <c r="D104" s="223" t="s">
        <v>135</v>
      </c>
      <c r="E104" s="44"/>
      <c r="F104" s="228" t="s">
        <v>158</v>
      </c>
      <c r="G104" s="44"/>
      <c r="H104" s="44"/>
      <c r="I104" s="225"/>
      <c r="J104" s="44"/>
      <c r="K104" s="44"/>
      <c r="L104" s="48"/>
      <c r="M104" s="226"/>
      <c r="N104" s="227"/>
      <c r="O104" s="88"/>
      <c r="P104" s="88"/>
      <c r="Q104" s="88"/>
      <c r="R104" s="88"/>
      <c r="S104" s="88"/>
      <c r="T104" s="89"/>
      <c r="U104" s="42"/>
      <c r="V104" s="42"/>
      <c r="W104" s="42"/>
      <c r="X104" s="42"/>
      <c r="Y104" s="42"/>
      <c r="Z104" s="42"/>
      <c r="AA104" s="42"/>
      <c r="AB104" s="42"/>
      <c r="AC104" s="42"/>
      <c r="AD104" s="42"/>
      <c r="AE104" s="42"/>
      <c r="AT104" s="20" t="s">
        <v>135</v>
      </c>
      <c r="AU104" s="20" t="s">
        <v>89</v>
      </c>
    </row>
    <row r="105" s="2" customFormat="1" ht="16.5" customHeight="1">
      <c r="A105" s="42"/>
      <c r="B105" s="43"/>
      <c r="C105" s="209" t="s">
        <v>159</v>
      </c>
      <c r="D105" s="209" t="s">
        <v>128</v>
      </c>
      <c r="E105" s="210" t="s">
        <v>160</v>
      </c>
      <c r="F105" s="211" t="s">
        <v>161</v>
      </c>
      <c r="G105" s="212" t="s">
        <v>144</v>
      </c>
      <c r="H105" s="213">
        <v>1</v>
      </c>
      <c r="I105" s="214"/>
      <c r="J105" s="215">
        <f>ROUND(I105*H105,2)</f>
        <v>0</v>
      </c>
      <c r="K105" s="216"/>
      <c r="L105" s="48"/>
      <c r="M105" s="217" t="s">
        <v>41</v>
      </c>
      <c r="N105" s="218" t="s">
        <v>51</v>
      </c>
      <c r="O105" s="88"/>
      <c r="P105" s="219">
        <f>O105*H105</f>
        <v>0</v>
      </c>
      <c r="Q105" s="219">
        <v>0</v>
      </c>
      <c r="R105" s="219">
        <f>Q105*H105</f>
        <v>0</v>
      </c>
      <c r="S105" s="219">
        <v>0</v>
      </c>
      <c r="T105" s="220">
        <f>S105*H105</f>
        <v>0</v>
      </c>
      <c r="U105" s="42"/>
      <c r="V105" s="42"/>
      <c r="W105" s="42"/>
      <c r="X105" s="42"/>
      <c r="Y105" s="42"/>
      <c r="Z105" s="42"/>
      <c r="AA105" s="42"/>
      <c r="AB105" s="42"/>
      <c r="AC105" s="42"/>
      <c r="AD105" s="42"/>
      <c r="AE105" s="42"/>
      <c r="AR105" s="221" t="s">
        <v>132</v>
      </c>
      <c r="AT105" s="221" t="s">
        <v>128</v>
      </c>
      <c r="AU105" s="221" t="s">
        <v>89</v>
      </c>
      <c r="AY105" s="20" t="s">
        <v>125</v>
      </c>
      <c r="BE105" s="222">
        <f>IF(N105="základní",J105,0)</f>
        <v>0</v>
      </c>
      <c r="BF105" s="222">
        <f>IF(N105="snížená",J105,0)</f>
        <v>0</v>
      </c>
      <c r="BG105" s="222">
        <f>IF(N105="zákl. přenesená",J105,0)</f>
        <v>0</v>
      </c>
      <c r="BH105" s="222">
        <f>IF(N105="sníž. přenesená",J105,0)</f>
        <v>0</v>
      </c>
      <c r="BI105" s="222">
        <f>IF(N105="nulová",J105,0)</f>
        <v>0</v>
      </c>
      <c r="BJ105" s="20" t="s">
        <v>87</v>
      </c>
      <c r="BK105" s="222">
        <f>ROUND(I105*H105,2)</f>
        <v>0</v>
      </c>
      <c r="BL105" s="20" t="s">
        <v>132</v>
      </c>
      <c r="BM105" s="221" t="s">
        <v>162</v>
      </c>
    </row>
    <row r="106" s="2" customFormat="1">
      <c r="A106" s="42"/>
      <c r="B106" s="43"/>
      <c r="C106" s="44"/>
      <c r="D106" s="223" t="s">
        <v>134</v>
      </c>
      <c r="E106" s="44"/>
      <c r="F106" s="224" t="s">
        <v>161</v>
      </c>
      <c r="G106" s="44"/>
      <c r="H106" s="44"/>
      <c r="I106" s="225"/>
      <c r="J106" s="44"/>
      <c r="K106" s="44"/>
      <c r="L106" s="48"/>
      <c r="M106" s="226"/>
      <c r="N106" s="227"/>
      <c r="O106" s="88"/>
      <c r="P106" s="88"/>
      <c r="Q106" s="88"/>
      <c r="R106" s="88"/>
      <c r="S106" s="88"/>
      <c r="T106" s="89"/>
      <c r="U106" s="42"/>
      <c r="V106" s="42"/>
      <c r="W106" s="42"/>
      <c r="X106" s="42"/>
      <c r="Y106" s="42"/>
      <c r="Z106" s="42"/>
      <c r="AA106" s="42"/>
      <c r="AB106" s="42"/>
      <c r="AC106" s="42"/>
      <c r="AD106" s="42"/>
      <c r="AE106" s="42"/>
      <c r="AT106" s="20" t="s">
        <v>134</v>
      </c>
      <c r="AU106" s="20" t="s">
        <v>89</v>
      </c>
    </row>
    <row r="107" s="2" customFormat="1" ht="24.15" customHeight="1">
      <c r="A107" s="42"/>
      <c r="B107" s="43"/>
      <c r="C107" s="209" t="s">
        <v>163</v>
      </c>
      <c r="D107" s="209" t="s">
        <v>128</v>
      </c>
      <c r="E107" s="210" t="s">
        <v>164</v>
      </c>
      <c r="F107" s="211" t="s">
        <v>165</v>
      </c>
      <c r="G107" s="212" t="s">
        <v>144</v>
      </c>
      <c r="H107" s="213">
        <v>1</v>
      </c>
      <c r="I107" s="214"/>
      <c r="J107" s="215">
        <f>ROUND(I107*H107,2)</f>
        <v>0</v>
      </c>
      <c r="K107" s="216"/>
      <c r="L107" s="48"/>
      <c r="M107" s="217" t="s">
        <v>41</v>
      </c>
      <c r="N107" s="218" t="s">
        <v>51</v>
      </c>
      <c r="O107" s="88"/>
      <c r="P107" s="219">
        <f>O107*H107</f>
        <v>0</v>
      </c>
      <c r="Q107" s="219">
        <v>0</v>
      </c>
      <c r="R107" s="219">
        <f>Q107*H107</f>
        <v>0</v>
      </c>
      <c r="S107" s="219">
        <v>0</v>
      </c>
      <c r="T107" s="220">
        <f>S107*H107</f>
        <v>0</v>
      </c>
      <c r="U107" s="42"/>
      <c r="V107" s="42"/>
      <c r="W107" s="42"/>
      <c r="X107" s="42"/>
      <c r="Y107" s="42"/>
      <c r="Z107" s="42"/>
      <c r="AA107" s="42"/>
      <c r="AB107" s="42"/>
      <c r="AC107" s="42"/>
      <c r="AD107" s="42"/>
      <c r="AE107" s="42"/>
      <c r="AR107" s="221" t="s">
        <v>132</v>
      </c>
      <c r="AT107" s="221" t="s">
        <v>128</v>
      </c>
      <c r="AU107" s="221" t="s">
        <v>89</v>
      </c>
      <c r="AY107" s="20" t="s">
        <v>125</v>
      </c>
      <c r="BE107" s="222">
        <f>IF(N107="základní",J107,0)</f>
        <v>0</v>
      </c>
      <c r="BF107" s="222">
        <f>IF(N107="snížená",J107,0)</f>
        <v>0</v>
      </c>
      <c r="BG107" s="222">
        <f>IF(N107="zákl. přenesená",J107,0)</f>
        <v>0</v>
      </c>
      <c r="BH107" s="222">
        <f>IF(N107="sníž. přenesená",J107,0)</f>
        <v>0</v>
      </c>
      <c r="BI107" s="222">
        <f>IF(N107="nulová",J107,0)</f>
        <v>0</v>
      </c>
      <c r="BJ107" s="20" t="s">
        <v>87</v>
      </c>
      <c r="BK107" s="222">
        <f>ROUND(I107*H107,2)</f>
        <v>0</v>
      </c>
      <c r="BL107" s="20" t="s">
        <v>132</v>
      </c>
      <c r="BM107" s="221" t="s">
        <v>166</v>
      </c>
    </row>
    <row r="108" s="2" customFormat="1">
      <c r="A108" s="42"/>
      <c r="B108" s="43"/>
      <c r="C108" s="44"/>
      <c r="D108" s="223" t="s">
        <v>134</v>
      </c>
      <c r="E108" s="44"/>
      <c r="F108" s="224" t="s">
        <v>165</v>
      </c>
      <c r="G108" s="44"/>
      <c r="H108" s="44"/>
      <c r="I108" s="225"/>
      <c r="J108" s="44"/>
      <c r="K108" s="44"/>
      <c r="L108" s="48"/>
      <c r="M108" s="226"/>
      <c r="N108" s="227"/>
      <c r="O108" s="88"/>
      <c r="P108" s="88"/>
      <c r="Q108" s="88"/>
      <c r="R108" s="88"/>
      <c r="S108" s="88"/>
      <c r="T108" s="89"/>
      <c r="U108" s="42"/>
      <c r="V108" s="42"/>
      <c r="W108" s="42"/>
      <c r="X108" s="42"/>
      <c r="Y108" s="42"/>
      <c r="Z108" s="42"/>
      <c r="AA108" s="42"/>
      <c r="AB108" s="42"/>
      <c r="AC108" s="42"/>
      <c r="AD108" s="42"/>
      <c r="AE108" s="42"/>
      <c r="AT108" s="20" t="s">
        <v>134</v>
      </c>
      <c r="AU108" s="20" t="s">
        <v>89</v>
      </c>
    </row>
    <row r="109" s="2" customFormat="1">
      <c r="A109" s="42"/>
      <c r="B109" s="43"/>
      <c r="C109" s="44"/>
      <c r="D109" s="223" t="s">
        <v>135</v>
      </c>
      <c r="E109" s="44"/>
      <c r="F109" s="228" t="s">
        <v>167</v>
      </c>
      <c r="G109" s="44"/>
      <c r="H109" s="44"/>
      <c r="I109" s="225"/>
      <c r="J109" s="44"/>
      <c r="K109" s="44"/>
      <c r="L109" s="48"/>
      <c r="M109" s="226"/>
      <c r="N109" s="227"/>
      <c r="O109" s="88"/>
      <c r="P109" s="88"/>
      <c r="Q109" s="88"/>
      <c r="R109" s="88"/>
      <c r="S109" s="88"/>
      <c r="T109" s="89"/>
      <c r="U109" s="42"/>
      <c r="V109" s="42"/>
      <c r="W109" s="42"/>
      <c r="X109" s="42"/>
      <c r="Y109" s="42"/>
      <c r="Z109" s="42"/>
      <c r="AA109" s="42"/>
      <c r="AB109" s="42"/>
      <c r="AC109" s="42"/>
      <c r="AD109" s="42"/>
      <c r="AE109" s="42"/>
      <c r="AT109" s="20" t="s">
        <v>135</v>
      </c>
      <c r="AU109" s="20" t="s">
        <v>89</v>
      </c>
    </row>
    <row r="110" s="2" customFormat="1" ht="16.5" customHeight="1">
      <c r="A110" s="42"/>
      <c r="B110" s="43"/>
      <c r="C110" s="209" t="s">
        <v>168</v>
      </c>
      <c r="D110" s="209" t="s">
        <v>128</v>
      </c>
      <c r="E110" s="210" t="s">
        <v>169</v>
      </c>
      <c r="F110" s="211" t="s">
        <v>170</v>
      </c>
      <c r="G110" s="212" t="s">
        <v>131</v>
      </c>
      <c r="H110" s="213">
        <v>1</v>
      </c>
      <c r="I110" s="214"/>
      <c r="J110" s="215">
        <f>ROUND(I110*H110,2)</f>
        <v>0</v>
      </c>
      <c r="K110" s="216"/>
      <c r="L110" s="48"/>
      <c r="M110" s="217" t="s">
        <v>41</v>
      </c>
      <c r="N110" s="218" t="s">
        <v>51</v>
      </c>
      <c r="O110" s="88"/>
      <c r="P110" s="219">
        <f>O110*H110</f>
        <v>0</v>
      </c>
      <c r="Q110" s="219">
        <v>0</v>
      </c>
      <c r="R110" s="219">
        <f>Q110*H110</f>
        <v>0</v>
      </c>
      <c r="S110" s="219">
        <v>0</v>
      </c>
      <c r="T110" s="220">
        <f>S110*H110</f>
        <v>0</v>
      </c>
      <c r="U110" s="42"/>
      <c r="V110" s="42"/>
      <c r="W110" s="42"/>
      <c r="X110" s="42"/>
      <c r="Y110" s="42"/>
      <c r="Z110" s="42"/>
      <c r="AA110" s="42"/>
      <c r="AB110" s="42"/>
      <c r="AC110" s="42"/>
      <c r="AD110" s="42"/>
      <c r="AE110" s="42"/>
      <c r="AR110" s="221" t="s">
        <v>132</v>
      </c>
      <c r="AT110" s="221" t="s">
        <v>128</v>
      </c>
      <c r="AU110" s="221" t="s">
        <v>89</v>
      </c>
      <c r="AY110" s="20" t="s">
        <v>125</v>
      </c>
      <c r="BE110" s="222">
        <f>IF(N110="základní",J110,0)</f>
        <v>0</v>
      </c>
      <c r="BF110" s="222">
        <f>IF(N110="snížená",J110,0)</f>
        <v>0</v>
      </c>
      <c r="BG110" s="222">
        <f>IF(N110="zákl. přenesená",J110,0)</f>
        <v>0</v>
      </c>
      <c r="BH110" s="222">
        <f>IF(N110="sníž. přenesená",J110,0)</f>
        <v>0</v>
      </c>
      <c r="BI110" s="222">
        <f>IF(N110="nulová",J110,0)</f>
        <v>0</v>
      </c>
      <c r="BJ110" s="20" t="s">
        <v>87</v>
      </c>
      <c r="BK110" s="222">
        <f>ROUND(I110*H110,2)</f>
        <v>0</v>
      </c>
      <c r="BL110" s="20" t="s">
        <v>132</v>
      </c>
      <c r="BM110" s="221" t="s">
        <v>171</v>
      </c>
    </row>
    <row r="111" s="2" customFormat="1">
      <c r="A111" s="42"/>
      <c r="B111" s="43"/>
      <c r="C111" s="44"/>
      <c r="D111" s="223" t="s">
        <v>134</v>
      </c>
      <c r="E111" s="44"/>
      <c r="F111" s="224" t="s">
        <v>170</v>
      </c>
      <c r="G111" s="44"/>
      <c r="H111" s="44"/>
      <c r="I111" s="225"/>
      <c r="J111" s="44"/>
      <c r="K111" s="44"/>
      <c r="L111" s="48"/>
      <c r="M111" s="226"/>
      <c r="N111" s="227"/>
      <c r="O111" s="88"/>
      <c r="P111" s="88"/>
      <c r="Q111" s="88"/>
      <c r="R111" s="88"/>
      <c r="S111" s="88"/>
      <c r="T111" s="89"/>
      <c r="U111" s="42"/>
      <c r="V111" s="42"/>
      <c r="W111" s="42"/>
      <c r="X111" s="42"/>
      <c r="Y111" s="42"/>
      <c r="Z111" s="42"/>
      <c r="AA111" s="42"/>
      <c r="AB111" s="42"/>
      <c r="AC111" s="42"/>
      <c r="AD111" s="42"/>
      <c r="AE111" s="42"/>
      <c r="AT111" s="20" t="s">
        <v>134</v>
      </c>
      <c r="AU111" s="20" t="s">
        <v>89</v>
      </c>
    </row>
    <row r="112" s="2" customFormat="1">
      <c r="A112" s="42"/>
      <c r="B112" s="43"/>
      <c r="C112" s="44"/>
      <c r="D112" s="229" t="s">
        <v>151</v>
      </c>
      <c r="E112" s="44"/>
      <c r="F112" s="230" t="s">
        <v>172</v>
      </c>
      <c r="G112" s="44"/>
      <c r="H112" s="44"/>
      <c r="I112" s="225"/>
      <c r="J112" s="44"/>
      <c r="K112" s="44"/>
      <c r="L112" s="48"/>
      <c r="M112" s="226"/>
      <c r="N112" s="227"/>
      <c r="O112" s="88"/>
      <c r="P112" s="88"/>
      <c r="Q112" s="88"/>
      <c r="R112" s="88"/>
      <c r="S112" s="88"/>
      <c r="T112" s="89"/>
      <c r="U112" s="42"/>
      <c r="V112" s="42"/>
      <c r="W112" s="42"/>
      <c r="X112" s="42"/>
      <c r="Y112" s="42"/>
      <c r="Z112" s="42"/>
      <c r="AA112" s="42"/>
      <c r="AB112" s="42"/>
      <c r="AC112" s="42"/>
      <c r="AD112" s="42"/>
      <c r="AE112" s="42"/>
      <c r="AT112" s="20" t="s">
        <v>151</v>
      </c>
      <c r="AU112" s="20" t="s">
        <v>89</v>
      </c>
    </row>
    <row r="113" s="2" customFormat="1">
      <c r="A113" s="42"/>
      <c r="B113" s="43"/>
      <c r="C113" s="44"/>
      <c r="D113" s="223" t="s">
        <v>135</v>
      </c>
      <c r="E113" s="44"/>
      <c r="F113" s="228" t="s">
        <v>173</v>
      </c>
      <c r="G113" s="44"/>
      <c r="H113" s="44"/>
      <c r="I113" s="225"/>
      <c r="J113" s="44"/>
      <c r="K113" s="44"/>
      <c r="L113" s="48"/>
      <c r="M113" s="226"/>
      <c r="N113" s="227"/>
      <c r="O113" s="88"/>
      <c r="P113" s="88"/>
      <c r="Q113" s="88"/>
      <c r="R113" s="88"/>
      <c r="S113" s="88"/>
      <c r="T113" s="89"/>
      <c r="U113" s="42"/>
      <c r="V113" s="42"/>
      <c r="W113" s="42"/>
      <c r="X113" s="42"/>
      <c r="Y113" s="42"/>
      <c r="Z113" s="42"/>
      <c r="AA113" s="42"/>
      <c r="AB113" s="42"/>
      <c r="AC113" s="42"/>
      <c r="AD113" s="42"/>
      <c r="AE113" s="42"/>
      <c r="AT113" s="20" t="s">
        <v>135</v>
      </c>
      <c r="AU113" s="20" t="s">
        <v>89</v>
      </c>
    </row>
    <row r="114" s="13" customFormat="1">
      <c r="A114" s="13"/>
      <c r="B114" s="231"/>
      <c r="C114" s="232"/>
      <c r="D114" s="223" t="s">
        <v>153</v>
      </c>
      <c r="E114" s="233" t="s">
        <v>41</v>
      </c>
      <c r="F114" s="234" t="s">
        <v>174</v>
      </c>
      <c r="G114" s="232"/>
      <c r="H114" s="235">
        <v>1</v>
      </c>
      <c r="I114" s="236"/>
      <c r="J114" s="232"/>
      <c r="K114" s="232"/>
      <c r="L114" s="237"/>
      <c r="M114" s="238"/>
      <c r="N114" s="239"/>
      <c r="O114" s="239"/>
      <c r="P114" s="239"/>
      <c r="Q114" s="239"/>
      <c r="R114" s="239"/>
      <c r="S114" s="239"/>
      <c r="T114" s="240"/>
      <c r="U114" s="13"/>
      <c r="V114" s="13"/>
      <c r="W114" s="13"/>
      <c r="X114" s="13"/>
      <c r="Y114" s="13"/>
      <c r="Z114" s="13"/>
      <c r="AA114" s="13"/>
      <c r="AB114" s="13"/>
      <c r="AC114" s="13"/>
      <c r="AD114" s="13"/>
      <c r="AE114" s="13"/>
      <c r="AT114" s="241" t="s">
        <v>153</v>
      </c>
      <c r="AU114" s="241" t="s">
        <v>89</v>
      </c>
      <c r="AV114" s="13" t="s">
        <v>89</v>
      </c>
      <c r="AW114" s="13" t="s">
        <v>42</v>
      </c>
      <c r="AX114" s="13" t="s">
        <v>87</v>
      </c>
      <c r="AY114" s="241" t="s">
        <v>125</v>
      </c>
    </row>
    <row r="115" s="2" customFormat="1" ht="16.5" customHeight="1">
      <c r="A115" s="42"/>
      <c r="B115" s="43"/>
      <c r="C115" s="209" t="s">
        <v>175</v>
      </c>
      <c r="D115" s="209" t="s">
        <v>128</v>
      </c>
      <c r="E115" s="210" t="s">
        <v>176</v>
      </c>
      <c r="F115" s="211" t="s">
        <v>177</v>
      </c>
      <c r="G115" s="212" t="s">
        <v>144</v>
      </c>
      <c r="H115" s="213">
        <v>1</v>
      </c>
      <c r="I115" s="214"/>
      <c r="J115" s="215">
        <f>ROUND(I115*H115,2)</f>
        <v>0</v>
      </c>
      <c r="K115" s="216"/>
      <c r="L115" s="48"/>
      <c r="M115" s="217" t="s">
        <v>41</v>
      </c>
      <c r="N115" s="218" t="s">
        <v>51</v>
      </c>
      <c r="O115" s="88"/>
      <c r="P115" s="219">
        <f>O115*H115</f>
        <v>0</v>
      </c>
      <c r="Q115" s="219">
        <v>0</v>
      </c>
      <c r="R115" s="219">
        <f>Q115*H115</f>
        <v>0</v>
      </c>
      <c r="S115" s="219">
        <v>0</v>
      </c>
      <c r="T115" s="220">
        <f>S115*H115</f>
        <v>0</v>
      </c>
      <c r="U115" s="42"/>
      <c r="V115" s="42"/>
      <c r="W115" s="42"/>
      <c r="X115" s="42"/>
      <c r="Y115" s="42"/>
      <c r="Z115" s="42"/>
      <c r="AA115" s="42"/>
      <c r="AB115" s="42"/>
      <c r="AC115" s="42"/>
      <c r="AD115" s="42"/>
      <c r="AE115" s="42"/>
      <c r="AR115" s="221" t="s">
        <v>132</v>
      </c>
      <c r="AT115" s="221" t="s">
        <v>128</v>
      </c>
      <c r="AU115" s="221" t="s">
        <v>89</v>
      </c>
      <c r="AY115" s="20" t="s">
        <v>125</v>
      </c>
      <c r="BE115" s="222">
        <f>IF(N115="základní",J115,0)</f>
        <v>0</v>
      </c>
      <c r="BF115" s="222">
        <f>IF(N115="snížená",J115,0)</f>
        <v>0</v>
      </c>
      <c r="BG115" s="222">
        <f>IF(N115="zákl. přenesená",J115,0)</f>
        <v>0</v>
      </c>
      <c r="BH115" s="222">
        <f>IF(N115="sníž. přenesená",J115,0)</f>
        <v>0</v>
      </c>
      <c r="BI115" s="222">
        <f>IF(N115="nulová",J115,0)</f>
        <v>0</v>
      </c>
      <c r="BJ115" s="20" t="s">
        <v>87</v>
      </c>
      <c r="BK115" s="222">
        <f>ROUND(I115*H115,2)</f>
        <v>0</v>
      </c>
      <c r="BL115" s="20" t="s">
        <v>132</v>
      </c>
      <c r="BM115" s="221" t="s">
        <v>178</v>
      </c>
    </row>
    <row r="116" s="2" customFormat="1">
      <c r="A116" s="42"/>
      <c r="B116" s="43"/>
      <c r="C116" s="44"/>
      <c r="D116" s="223" t="s">
        <v>134</v>
      </c>
      <c r="E116" s="44"/>
      <c r="F116" s="224" t="s">
        <v>177</v>
      </c>
      <c r="G116" s="44"/>
      <c r="H116" s="44"/>
      <c r="I116" s="225"/>
      <c r="J116" s="44"/>
      <c r="K116" s="44"/>
      <c r="L116" s="48"/>
      <c r="M116" s="226"/>
      <c r="N116" s="227"/>
      <c r="O116" s="88"/>
      <c r="P116" s="88"/>
      <c r="Q116" s="88"/>
      <c r="R116" s="88"/>
      <c r="S116" s="88"/>
      <c r="T116" s="89"/>
      <c r="U116" s="42"/>
      <c r="V116" s="42"/>
      <c r="W116" s="42"/>
      <c r="X116" s="42"/>
      <c r="Y116" s="42"/>
      <c r="Z116" s="42"/>
      <c r="AA116" s="42"/>
      <c r="AB116" s="42"/>
      <c r="AC116" s="42"/>
      <c r="AD116" s="42"/>
      <c r="AE116" s="42"/>
      <c r="AT116" s="20" t="s">
        <v>134</v>
      </c>
      <c r="AU116" s="20" t="s">
        <v>89</v>
      </c>
    </row>
    <row r="117" s="2" customFormat="1">
      <c r="A117" s="42"/>
      <c r="B117" s="43"/>
      <c r="C117" s="44"/>
      <c r="D117" s="223" t="s">
        <v>135</v>
      </c>
      <c r="E117" s="44"/>
      <c r="F117" s="228" t="s">
        <v>179</v>
      </c>
      <c r="G117" s="44"/>
      <c r="H117" s="44"/>
      <c r="I117" s="225"/>
      <c r="J117" s="44"/>
      <c r="K117" s="44"/>
      <c r="L117" s="48"/>
      <c r="M117" s="226"/>
      <c r="N117" s="227"/>
      <c r="O117" s="88"/>
      <c r="P117" s="88"/>
      <c r="Q117" s="88"/>
      <c r="R117" s="88"/>
      <c r="S117" s="88"/>
      <c r="T117" s="89"/>
      <c r="U117" s="42"/>
      <c r="V117" s="42"/>
      <c r="W117" s="42"/>
      <c r="X117" s="42"/>
      <c r="Y117" s="42"/>
      <c r="Z117" s="42"/>
      <c r="AA117" s="42"/>
      <c r="AB117" s="42"/>
      <c r="AC117" s="42"/>
      <c r="AD117" s="42"/>
      <c r="AE117" s="42"/>
      <c r="AT117" s="20" t="s">
        <v>135</v>
      </c>
      <c r="AU117" s="20" t="s">
        <v>89</v>
      </c>
    </row>
    <row r="118" s="2" customFormat="1" ht="16.5" customHeight="1">
      <c r="A118" s="42"/>
      <c r="B118" s="43"/>
      <c r="C118" s="209" t="s">
        <v>180</v>
      </c>
      <c r="D118" s="209" t="s">
        <v>128</v>
      </c>
      <c r="E118" s="210" t="s">
        <v>181</v>
      </c>
      <c r="F118" s="211" t="s">
        <v>182</v>
      </c>
      <c r="G118" s="212" t="s">
        <v>131</v>
      </c>
      <c r="H118" s="213">
        <v>1</v>
      </c>
      <c r="I118" s="214"/>
      <c r="J118" s="215">
        <f>ROUND(I118*H118,2)</f>
        <v>0</v>
      </c>
      <c r="K118" s="216"/>
      <c r="L118" s="48"/>
      <c r="M118" s="217" t="s">
        <v>41</v>
      </c>
      <c r="N118" s="218" t="s">
        <v>51</v>
      </c>
      <c r="O118" s="88"/>
      <c r="P118" s="219">
        <f>O118*H118</f>
        <v>0</v>
      </c>
      <c r="Q118" s="219">
        <v>0</v>
      </c>
      <c r="R118" s="219">
        <f>Q118*H118</f>
        <v>0</v>
      </c>
      <c r="S118" s="219">
        <v>0</v>
      </c>
      <c r="T118" s="220">
        <f>S118*H118</f>
        <v>0</v>
      </c>
      <c r="U118" s="42"/>
      <c r="V118" s="42"/>
      <c r="W118" s="42"/>
      <c r="X118" s="42"/>
      <c r="Y118" s="42"/>
      <c r="Z118" s="42"/>
      <c r="AA118" s="42"/>
      <c r="AB118" s="42"/>
      <c r="AC118" s="42"/>
      <c r="AD118" s="42"/>
      <c r="AE118" s="42"/>
      <c r="AR118" s="221" t="s">
        <v>132</v>
      </c>
      <c r="AT118" s="221" t="s">
        <v>128</v>
      </c>
      <c r="AU118" s="221" t="s">
        <v>89</v>
      </c>
      <c r="AY118" s="20" t="s">
        <v>125</v>
      </c>
      <c r="BE118" s="222">
        <f>IF(N118="základní",J118,0)</f>
        <v>0</v>
      </c>
      <c r="BF118" s="222">
        <f>IF(N118="snížená",J118,0)</f>
        <v>0</v>
      </c>
      <c r="BG118" s="222">
        <f>IF(N118="zákl. přenesená",J118,0)</f>
        <v>0</v>
      </c>
      <c r="BH118" s="222">
        <f>IF(N118="sníž. přenesená",J118,0)</f>
        <v>0</v>
      </c>
      <c r="BI118" s="222">
        <f>IF(N118="nulová",J118,0)</f>
        <v>0</v>
      </c>
      <c r="BJ118" s="20" t="s">
        <v>87</v>
      </c>
      <c r="BK118" s="222">
        <f>ROUND(I118*H118,2)</f>
        <v>0</v>
      </c>
      <c r="BL118" s="20" t="s">
        <v>132</v>
      </c>
      <c r="BM118" s="221" t="s">
        <v>183</v>
      </c>
    </row>
    <row r="119" s="2" customFormat="1">
      <c r="A119" s="42"/>
      <c r="B119" s="43"/>
      <c r="C119" s="44"/>
      <c r="D119" s="223" t="s">
        <v>134</v>
      </c>
      <c r="E119" s="44"/>
      <c r="F119" s="224" t="s">
        <v>182</v>
      </c>
      <c r="G119" s="44"/>
      <c r="H119" s="44"/>
      <c r="I119" s="225"/>
      <c r="J119" s="44"/>
      <c r="K119" s="44"/>
      <c r="L119" s="48"/>
      <c r="M119" s="226"/>
      <c r="N119" s="227"/>
      <c r="O119" s="88"/>
      <c r="P119" s="88"/>
      <c r="Q119" s="88"/>
      <c r="R119" s="88"/>
      <c r="S119" s="88"/>
      <c r="T119" s="89"/>
      <c r="U119" s="42"/>
      <c r="V119" s="42"/>
      <c r="W119" s="42"/>
      <c r="X119" s="42"/>
      <c r="Y119" s="42"/>
      <c r="Z119" s="42"/>
      <c r="AA119" s="42"/>
      <c r="AB119" s="42"/>
      <c r="AC119" s="42"/>
      <c r="AD119" s="42"/>
      <c r="AE119" s="42"/>
      <c r="AT119" s="20" t="s">
        <v>134</v>
      </c>
      <c r="AU119" s="20" t="s">
        <v>89</v>
      </c>
    </row>
    <row r="120" s="2" customFormat="1">
      <c r="A120" s="42"/>
      <c r="B120" s="43"/>
      <c r="C120" s="44"/>
      <c r="D120" s="229" t="s">
        <v>151</v>
      </c>
      <c r="E120" s="44"/>
      <c r="F120" s="230" t="s">
        <v>184</v>
      </c>
      <c r="G120" s="44"/>
      <c r="H120" s="44"/>
      <c r="I120" s="225"/>
      <c r="J120" s="44"/>
      <c r="K120" s="44"/>
      <c r="L120" s="48"/>
      <c r="M120" s="226"/>
      <c r="N120" s="227"/>
      <c r="O120" s="88"/>
      <c r="P120" s="88"/>
      <c r="Q120" s="88"/>
      <c r="R120" s="88"/>
      <c r="S120" s="88"/>
      <c r="T120" s="89"/>
      <c r="U120" s="42"/>
      <c r="V120" s="42"/>
      <c r="W120" s="42"/>
      <c r="X120" s="42"/>
      <c r="Y120" s="42"/>
      <c r="Z120" s="42"/>
      <c r="AA120" s="42"/>
      <c r="AB120" s="42"/>
      <c r="AC120" s="42"/>
      <c r="AD120" s="42"/>
      <c r="AE120" s="42"/>
      <c r="AT120" s="20" t="s">
        <v>151</v>
      </c>
      <c r="AU120" s="20" t="s">
        <v>89</v>
      </c>
    </row>
    <row r="121" s="2" customFormat="1" ht="16.5" customHeight="1">
      <c r="A121" s="42"/>
      <c r="B121" s="43"/>
      <c r="C121" s="209" t="s">
        <v>185</v>
      </c>
      <c r="D121" s="209" t="s">
        <v>128</v>
      </c>
      <c r="E121" s="210" t="s">
        <v>186</v>
      </c>
      <c r="F121" s="211" t="s">
        <v>187</v>
      </c>
      <c r="G121" s="212" t="s">
        <v>144</v>
      </c>
      <c r="H121" s="213">
        <v>1</v>
      </c>
      <c r="I121" s="214"/>
      <c r="J121" s="215">
        <f>ROUND(I121*H121,2)</f>
        <v>0</v>
      </c>
      <c r="K121" s="216"/>
      <c r="L121" s="48"/>
      <c r="M121" s="217" t="s">
        <v>41</v>
      </c>
      <c r="N121" s="218" t="s">
        <v>51</v>
      </c>
      <c r="O121" s="88"/>
      <c r="P121" s="219">
        <f>O121*H121</f>
        <v>0</v>
      </c>
      <c r="Q121" s="219">
        <v>0</v>
      </c>
      <c r="R121" s="219">
        <f>Q121*H121</f>
        <v>0</v>
      </c>
      <c r="S121" s="219">
        <v>0</v>
      </c>
      <c r="T121" s="220">
        <f>S121*H121</f>
        <v>0</v>
      </c>
      <c r="U121" s="42"/>
      <c r="V121" s="42"/>
      <c r="W121" s="42"/>
      <c r="X121" s="42"/>
      <c r="Y121" s="42"/>
      <c r="Z121" s="42"/>
      <c r="AA121" s="42"/>
      <c r="AB121" s="42"/>
      <c r="AC121" s="42"/>
      <c r="AD121" s="42"/>
      <c r="AE121" s="42"/>
      <c r="AR121" s="221" t="s">
        <v>132</v>
      </c>
      <c r="AT121" s="221" t="s">
        <v>128</v>
      </c>
      <c r="AU121" s="221" t="s">
        <v>89</v>
      </c>
      <c r="AY121" s="20" t="s">
        <v>125</v>
      </c>
      <c r="BE121" s="222">
        <f>IF(N121="základní",J121,0)</f>
        <v>0</v>
      </c>
      <c r="BF121" s="222">
        <f>IF(N121="snížená",J121,0)</f>
        <v>0</v>
      </c>
      <c r="BG121" s="222">
        <f>IF(N121="zákl. přenesená",J121,0)</f>
        <v>0</v>
      </c>
      <c r="BH121" s="222">
        <f>IF(N121="sníž. přenesená",J121,0)</f>
        <v>0</v>
      </c>
      <c r="BI121" s="222">
        <f>IF(N121="nulová",J121,0)</f>
        <v>0</v>
      </c>
      <c r="BJ121" s="20" t="s">
        <v>87</v>
      </c>
      <c r="BK121" s="222">
        <f>ROUND(I121*H121,2)</f>
        <v>0</v>
      </c>
      <c r="BL121" s="20" t="s">
        <v>132</v>
      </c>
      <c r="BM121" s="221" t="s">
        <v>188</v>
      </c>
    </row>
    <row r="122" s="2" customFormat="1">
      <c r="A122" s="42"/>
      <c r="B122" s="43"/>
      <c r="C122" s="44"/>
      <c r="D122" s="223" t="s">
        <v>134</v>
      </c>
      <c r="E122" s="44"/>
      <c r="F122" s="224" t="s">
        <v>187</v>
      </c>
      <c r="G122" s="44"/>
      <c r="H122" s="44"/>
      <c r="I122" s="225"/>
      <c r="J122" s="44"/>
      <c r="K122" s="44"/>
      <c r="L122" s="48"/>
      <c r="M122" s="226"/>
      <c r="N122" s="227"/>
      <c r="O122" s="88"/>
      <c r="P122" s="88"/>
      <c r="Q122" s="88"/>
      <c r="R122" s="88"/>
      <c r="S122" s="88"/>
      <c r="T122" s="89"/>
      <c r="U122" s="42"/>
      <c r="V122" s="42"/>
      <c r="W122" s="42"/>
      <c r="X122" s="42"/>
      <c r="Y122" s="42"/>
      <c r="Z122" s="42"/>
      <c r="AA122" s="42"/>
      <c r="AB122" s="42"/>
      <c r="AC122" s="42"/>
      <c r="AD122" s="42"/>
      <c r="AE122" s="42"/>
      <c r="AT122" s="20" t="s">
        <v>134</v>
      </c>
      <c r="AU122" s="20" t="s">
        <v>89</v>
      </c>
    </row>
    <row r="123" s="2" customFormat="1">
      <c r="A123" s="42"/>
      <c r="B123" s="43"/>
      <c r="C123" s="44"/>
      <c r="D123" s="223" t="s">
        <v>135</v>
      </c>
      <c r="E123" s="44"/>
      <c r="F123" s="228" t="s">
        <v>189</v>
      </c>
      <c r="G123" s="44"/>
      <c r="H123" s="44"/>
      <c r="I123" s="225"/>
      <c r="J123" s="44"/>
      <c r="K123" s="44"/>
      <c r="L123" s="48"/>
      <c r="M123" s="226"/>
      <c r="N123" s="227"/>
      <c r="O123" s="88"/>
      <c r="P123" s="88"/>
      <c r="Q123" s="88"/>
      <c r="R123" s="88"/>
      <c r="S123" s="88"/>
      <c r="T123" s="89"/>
      <c r="U123" s="42"/>
      <c r="V123" s="42"/>
      <c r="W123" s="42"/>
      <c r="X123" s="42"/>
      <c r="Y123" s="42"/>
      <c r="Z123" s="42"/>
      <c r="AA123" s="42"/>
      <c r="AB123" s="42"/>
      <c r="AC123" s="42"/>
      <c r="AD123" s="42"/>
      <c r="AE123" s="42"/>
      <c r="AT123" s="20" t="s">
        <v>135</v>
      </c>
      <c r="AU123" s="20" t="s">
        <v>89</v>
      </c>
    </row>
    <row r="124" s="2" customFormat="1" ht="16.5" customHeight="1">
      <c r="A124" s="42"/>
      <c r="B124" s="43"/>
      <c r="C124" s="209" t="s">
        <v>8</v>
      </c>
      <c r="D124" s="209" t="s">
        <v>128</v>
      </c>
      <c r="E124" s="210" t="s">
        <v>190</v>
      </c>
      <c r="F124" s="211" t="s">
        <v>191</v>
      </c>
      <c r="G124" s="212" t="s">
        <v>131</v>
      </c>
      <c r="H124" s="213">
        <v>1</v>
      </c>
      <c r="I124" s="214"/>
      <c r="J124" s="215">
        <f>ROUND(I124*H124,2)</f>
        <v>0</v>
      </c>
      <c r="K124" s="216"/>
      <c r="L124" s="48"/>
      <c r="M124" s="217" t="s">
        <v>41</v>
      </c>
      <c r="N124" s="218" t="s">
        <v>51</v>
      </c>
      <c r="O124" s="88"/>
      <c r="P124" s="219">
        <f>O124*H124</f>
        <v>0</v>
      </c>
      <c r="Q124" s="219">
        <v>0</v>
      </c>
      <c r="R124" s="219">
        <f>Q124*H124</f>
        <v>0</v>
      </c>
      <c r="S124" s="219">
        <v>0</v>
      </c>
      <c r="T124" s="220">
        <f>S124*H124</f>
        <v>0</v>
      </c>
      <c r="U124" s="42"/>
      <c r="V124" s="42"/>
      <c r="W124" s="42"/>
      <c r="X124" s="42"/>
      <c r="Y124" s="42"/>
      <c r="Z124" s="42"/>
      <c r="AA124" s="42"/>
      <c r="AB124" s="42"/>
      <c r="AC124" s="42"/>
      <c r="AD124" s="42"/>
      <c r="AE124" s="42"/>
      <c r="AR124" s="221" t="s">
        <v>132</v>
      </c>
      <c r="AT124" s="221" t="s">
        <v>128</v>
      </c>
      <c r="AU124" s="221" t="s">
        <v>89</v>
      </c>
      <c r="AY124" s="20" t="s">
        <v>125</v>
      </c>
      <c r="BE124" s="222">
        <f>IF(N124="základní",J124,0)</f>
        <v>0</v>
      </c>
      <c r="BF124" s="222">
        <f>IF(N124="snížená",J124,0)</f>
        <v>0</v>
      </c>
      <c r="BG124" s="222">
        <f>IF(N124="zákl. přenesená",J124,0)</f>
        <v>0</v>
      </c>
      <c r="BH124" s="222">
        <f>IF(N124="sníž. přenesená",J124,0)</f>
        <v>0</v>
      </c>
      <c r="BI124" s="222">
        <f>IF(N124="nulová",J124,0)</f>
        <v>0</v>
      </c>
      <c r="BJ124" s="20" t="s">
        <v>87</v>
      </c>
      <c r="BK124" s="222">
        <f>ROUND(I124*H124,2)</f>
        <v>0</v>
      </c>
      <c r="BL124" s="20" t="s">
        <v>132</v>
      </c>
      <c r="BM124" s="221" t="s">
        <v>192</v>
      </c>
    </row>
    <row r="125" s="2" customFormat="1">
      <c r="A125" s="42"/>
      <c r="B125" s="43"/>
      <c r="C125" s="44"/>
      <c r="D125" s="223" t="s">
        <v>134</v>
      </c>
      <c r="E125" s="44"/>
      <c r="F125" s="224" t="s">
        <v>193</v>
      </c>
      <c r="G125" s="44"/>
      <c r="H125" s="44"/>
      <c r="I125" s="225"/>
      <c r="J125" s="44"/>
      <c r="K125" s="44"/>
      <c r="L125" s="48"/>
      <c r="M125" s="226"/>
      <c r="N125" s="227"/>
      <c r="O125" s="88"/>
      <c r="P125" s="88"/>
      <c r="Q125" s="88"/>
      <c r="R125" s="88"/>
      <c r="S125" s="88"/>
      <c r="T125" s="89"/>
      <c r="U125" s="42"/>
      <c r="V125" s="42"/>
      <c r="W125" s="42"/>
      <c r="X125" s="42"/>
      <c r="Y125" s="42"/>
      <c r="Z125" s="42"/>
      <c r="AA125" s="42"/>
      <c r="AB125" s="42"/>
      <c r="AC125" s="42"/>
      <c r="AD125" s="42"/>
      <c r="AE125" s="42"/>
      <c r="AT125" s="20" t="s">
        <v>134</v>
      </c>
      <c r="AU125" s="20" t="s">
        <v>89</v>
      </c>
    </row>
    <row r="126" s="2" customFormat="1">
      <c r="A126" s="42"/>
      <c r="B126" s="43"/>
      <c r="C126" s="44"/>
      <c r="D126" s="229" t="s">
        <v>151</v>
      </c>
      <c r="E126" s="44"/>
      <c r="F126" s="230" t="s">
        <v>194</v>
      </c>
      <c r="G126" s="44"/>
      <c r="H126" s="44"/>
      <c r="I126" s="225"/>
      <c r="J126" s="44"/>
      <c r="K126" s="44"/>
      <c r="L126" s="48"/>
      <c r="M126" s="226"/>
      <c r="N126" s="227"/>
      <c r="O126" s="88"/>
      <c r="P126" s="88"/>
      <c r="Q126" s="88"/>
      <c r="R126" s="88"/>
      <c r="S126" s="88"/>
      <c r="T126" s="89"/>
      <c r="U126" s="42"/>
      <c r="V126" s="42"/>
      <c r="W126" s="42"/>
      <c r="X126" s="42"/>
      <c r="Y126" s="42"/>
      <c r="Z126" s="42"/>
      <c r="AA126" s="42"/>
      <c r="AB126" s="42"/>
      <c r="AC126" s="42"/>
      <c r="AD126" s="42"/>
      <c r="AE126" s="42"/>
      <c r="AT126" s="20" t="s">
        <v>151</v>
      </c>
      <c r="AU126" s="20" t="s">
        <v>89</v>
      </c>
    </row>
    <row r="127" s="2" customFormat="1" ht="16.5" customHeight="1">
      <c r="A127" s="42"/>
      <c r="B127" s="43"/>
      <c r="C127" s="209" t="s">
        <v>195</v>
      </c>
      <c r="D127" s="209" t="s">
        <v>128</v>
      </c>
      <c r="E127" s="210" t="s">
        <v>196</v>
      </c>
      <c r="F127" s="211" t="s">
        <v>197</v>
      </c>
      <c r="G127" s="212" t="s">
        <v>144</v>
      </c>
      <c r="H127" s="213">
        <v>1</v>
      </c>
      <c r="I127" s="214"/>
      <c r="J127" s="215">
        <f>ROUND(I127*H127,2)</f>
        <v>0</v>
      </c>
      <c r="K127" s="216"/>
      <c r="L127" s="48"/>
      <c r="M127" s="217" t="s">
        <v>41</v>
      </c>
      <c r="N127" s="218" t="s">
        <v>51</v>
      </c>
      <c r="O127" s="88"/>
      <c r="P127" s="219">
        <f>O127*H127</f>
        <v>0</v>
      </c>
      <c r="Q127" s="219">
        <v>0</v>
      </c>
      <c r="R127" s="219">
        <f>Q127*H127</f>
        <v>0</v>
      </c>
      <c r="S127" s="219">
        <v>0</v>
      </c>
      <c r="T127" s="220">
        <f>S127*H127</f>
        <v>0</v>
      </c>
      <c r="U127" s="42"/>
      <c r="V127" s="42"/>
      <c r="W127" s="42"/>
      <c r="X127" s="42"/>
      <c r="Y127" s="42"/>
      <c r="Z127" s="42"/>
      <c r="AA127" s="42"/>
      <c r="AB127" s="42"/>
      <c r="AC127" s="42"/>
      <c r="AD127" s="42"/>
      <c r="AE127" s="42"/>
      <c r="AR127" s="221" t="s">
        <v>132</v>
      </c>
      <c r="AT127" s="221" t="s">
        <v>128</v>
      </c>
      <c r="AU127" s="221" t="s">
        <v>89</v>
      </c>
      <c r="AY127" s="20" t="s">
        <v>125</v>
      </c>
      <c r="BE127" s="222">
        <f>IF(N127="základní",J127,0)</f>
        <v>0</v>
      </c>
      <c r="BF127" s="222">
        <f>IF(N127="snížená",J127,0)</f>
        <v>0</v>
      </c>
      <c r="BG127" s="222">
        <f>IF(N127="zákl. přenesená",J127,0)</f>
        <v>0</v>
      </c>
      <c r="BH127" s="222">
        <f>IF(N127="sníž. přenesená",J127,0)</f>
        <v>0</v>
      </c>
      <c r="BI127" s="222">
        <f>IF(N127="nulová",J127,0)</f>
        <v>0</v>
      </c>
      <c r="BJ127" s="20" t="s">
        <v>87</v>
      </c>
      <c r="BK127" s="222">
        <f>ROUND(I127*H127,2)</f>
        <v>0</v>
      </c>
      <c r="BL127" s="20" t="s">
        <v>132</v>
      </c>
      <c r="BM127" s="221" t="s">
        <v>198</v>
      </c>
    </row>
    <row r="128" s="2" customFormat="1">
      <c r="A128" s="42"/>
      <c r="B128" s="43"/>
      <c r="C128" s="44"/>
      <c r="D128" s="223" t="s">
        <v>134</v>
      </c>
      <c r="E128" s="44"/>
      <c r="F128" s="224" t="s">
        <v>199</v>
      </c>
      <c r="G128" s="44"/>
      <c r="H128" s="44"/>
      <c r="I128" s="225"/>
      <c r="J128" s="44"/>
      <c r="K128" s="44"/>
      <c r="L128" s="48"/>
      <c r="M128" s="226"/>
      <c r="N128" s="227"/>
      <c r="O128" s="88"/>
      <c r="P128" s="88"/>
      <c r="Q128" s="88"/>
      <c r="R128" s="88"/>
      <c r="S128" s="88"/>
      <c r="T128" s="89"/>
      <c r="U128" s="42"/>
      <c r="V128" s="42"/>
      <c r="W128" s="42"/>
      <c r="X128" s="42"/>
      <c r="Y128" s="42"/>
      <c r="Z128" s="42"/>
      <c r="AA128" s="42"/>
      <c r="AB128" s="42"/>
      <c r="AC128" s="42"/>
      <c r="AD128" s="42"/>
      <c r="AE128" s="42"/>
      <c r="AT128" s="20" t="s">
        <v>134</v>
      </c>
      <c r="AU128" s="20" t="s">
        <v>89</v>
      </c>
    </row>
    <row r="129" s="2" customFormat="1">
      <c r="A129" s="42"/>
      <c r="B129" s="43"/>
      <c r="C129" s="44"/>
      <c r="D129" s="223" t="s">
        <v>135</v>
      </c>
      <c r="E129" s="44"/>
      <c r="F129" s="228" t="s">
        <v>200</v>
      </c>
      <c r="G129" s="44"/>
      <c r="H129" s="44"/>
      <c r="I129" s="225"/>
      <c r="J129" s="44"/>
      <c r="K129" s="44"/>
      <c r="L129" s="48"/>
      <c r="M129" s="226"/>
      <c r="N129" s="227"/>
      <c r="O129" s="88"/>
      <c r="P129" s="88"/>
      <c r="Q129" s="88"/>
      <c r="R129" s="88"/>
      <c r="S129" s="88"/>
      <c r="T129" s="89"/>
      <c r="U129" s="42"/>
      <c r="V129" s="42"/>
      <c r="W129" s="42"/>
      <c r="X129" s="42"/>
      <c r="Y129" s="42"/>
      <c r="Z129" s="42"/>
      <c r="AA129" s="42"/>
      <c r="AB129" s="42"/>
      <c r="AC129" s="42"/>
      <c r="AD129" s="42"/>
      <c r="AE129" s="42"/>
      <c r="AT129" s="20" t="s">
        <v>135</v>
      </c>
      <c r="AU129" s="20" t="s">
        <v>89</v>
      </c>
    </row>
    <row r="130" s="2" customFormat="1" ht="16.5" customHeight="1">
      <c r="A130" s="42"/>
      <c r="B130" s="43"/>
      <c r="C130" s="209" t="s">
        <v>201</v>
      </c>
      <c r="D130" s="209" t="s">
        <v>128</v>
      </c>
      <c r="E130" s="210" t="s">
        <v>202</v>
      </c>
      <c r="F130" s="211" t="s">
        <v>203</v>
      </c>
      <c r="G130" s="212" t="s">
        <v>131</v>
      </c>
      <c r="H130" s="213">
        <v>1</v>
      </c>
      <c r="I130" s="214"/>
      <c r="J130" s="215">
        <f>ROUND(I130*H130,2)</f>
        <v>0</v>
      </c>
      <c r="K130" s="216"/>
      <c r="L130" s="48"/>
      <c r="M130" s="217" t="s">
        <v>41</v>
      </c>
      <c r="N130" s="218" t="s">
        <v>51</v>
      </c>
      <c r="O130" s="88"/>
      <c r="P130" s="219">
        <f>O130*H130</f>
        <v>0</v>
      </c>
      <c r="Q130" s="219">
        <v>0</v>
      </c>
      <c r="R130" s="219">
        <f>Q130*H130</f>
        <v>0</v>
      </c>
      <c r="S130" s="219">
        <v>0</v>
      </c>
      <c r="T130" s="220">
        <f>S130*H130</f>
        <v>0</v>
      </c>
      <c r="U130" s="42"/>
      <c r="V130" s="42"/>
      <c r="W130" s="42"/>
      <c r="X130" s="42"/>
      <c r="Y130" s="42"/>
      <c r="Z130" s="42"/>
      <c r="AA130" s="42"/>
      <c r="AB130" s="42"/>
      <c r="AC130" s="42"/>
      <c r="AD130" s="42"/>
      <c r="AE130" s="42"/>
      <c r="AR130" s="221" t="s">
        <v>132</v>
      </c>
      <c r="AT130" s="221" t="s">
        <v>128</v>
      </c>
      <c r="AU130" s="221" t="s">
        <v>89</v>
      </c>
      <c r="AY130" s="20" t="s">
        <v>125</v>
      </c>
      <c r="BE130" s="222">
        <f>IF(N130="základní",J130,0)</f>
        <v>0</v>
      </c>
      <c r="BF130" s="222">
        <f>IF(N130="snížená",J130,0)</f>
        <v>0</v>
      </c>
      <c r="BG130" s="222">
        <f>IF(N130="zákl. přenesená",J130,0)</f>
        <v>0</v>
      </c>
      <c r="BH130" s="222">
        <f>IF(N130="sníž. přenesená",J130,0)</f>
        <v>0</v>
      </c>
      <c r="BI130" s="222">
        <f>IF(N130="nulová",J130,0)</f>
        <v>0</v>
      </c>
      <c r="BJ130" s="20" t="s">
        <v>87</v>
      </c>
      <c r="BK130" s="222">
        <f>ROUND(I130*H130,2)</f>
        <v>0</v>
      </c>
      <c r="BL130" s="20" t="s">
        <v>132</v>
      </c>
      <c r="BM130" s="221" t="s">
        <v>204</v>
      </c>
    </row>
    <row r="131" s="2" customFormat="1">
      <c r="A131" s="42"/>
      <c r="B131" s="43"/>
      <c r="C131" s="44"/>
      <c r="D131" s="223" t="s">
        <v>134</v>
      </c>
      <c r="E131" s="44"/>
      <c r="F131" s="224" t="s">
        <v>203</v>
      </c>
      <c r="G131" s="44"/>
      <c r="H131" s="44"/>
      <c r="I131" s="225"/>
      <c r="J131" s="44"/>
      <c r="K131" s="44"/>
      <c r="L131" s="48"/>
      <c r="M131" s="226"/>
      <c r="N131" s="227"/>
      <c r="O131" s="88"/>
      <c r="P131" s="88"/>
      <c r="Q131" s="88"/>
      <c r="R131" s="88"/>
      <c r="S131" s="88"/>
      <c r="T131" s="89"/>
      <c r="U131" s="42"/>
      <c r="V131" s="42"/>
      <c r="W131" s="42"/>
      <c r="X131" s="42"/>
      <c r="Y131" s="42"/>
      <c r="Z131" s="42"/>
      <c r="AA131" s="42"/>
      <c r="AB131" s="42"/>
      <c r="AC131" s="42"/>
      <c r="AD131" s="42"/>
      <c r="AE131" s="42"/>
      <c r="AT131" s="20" t="s">
        <v>134</v>
      </c>
      <c r="AU131" s="20" t="s">
        <v>89</v>
      </c>
    </row>
    <row r="132" s="2" customFormat="1">
      <c r="A132" s="42"/>
      <c r="B132" s="43"/>
      <c r="C132" s="44"/>
      <c r="D132" s="229" t="s">
        <v>151</v>
      </c>
      <c r="E132" s="44"/>
      <c r="F132" s="230" t="s">
        <v>205</v>
      </c>
      <c r="G132" s="44"/>
      <c r="H132" s="44"/>
      <c r="I132" s="225"/>
      <c r="J132" s="44"/>
      <c r="K132" s="44"/>
      <c r="L132" s="48"/>
      <c r="M132" s="226"/>
      <c r="N132" s="227"/>
      <c r="O132" s="88"/>
      <c r="P132" s="88"/>
      <c r="Q132" s="88"/>
      <c r="R132" s="88"/>
      <c r="S132" s="88"/>
      <c r="T132" s="89"/>
      <c r="U132" s="42"/>
      <c r="V132" s="42"/>
      <c r="W132" s="42"/>
      <c r="X132" s="42"/>
      <c r="Y132" s="42"/>
      <c r="Z132" s="42"/>
      <c r="AA132" s="42"/>
      <c r="AB132" s="42"/>
      <c r="AC132" s="42"/>
      <c r="AD132" s="42"/>
      <c r="AE132" s="42"/>
      <c r="AT132" s="20" t="s">
        <v>151</v>
      </c>
      <c r="AU132" s="20" t="s">
        <v>89</v>
      </c>
    </row>
    <row r="133" s="13" customFormat="1">
      <c r="A133" s="13"/>
      <c r="B133" s="231"/>
      <c r="C133" s="232"/>
      <c r="D133" s="223" t="s">
        <v>153</v>
      </c>
      <c r="E133" s="233" t="s">
        <v>41</v>
      </c>
      <c r="F133" s="234" t="s">
        <v>206</v>
      </c>
      <c r="G133" s="232"/>
      <c r="H133" s="235">
        <v>1</v>
      </c>
      <c r="I133" s="236"/>
      <c r="J133" s="232"/>
      <c r="K133" s="232"/>
      <c r="L133" s="237"/>
      <c r="M133" s="238"/>
      <c r="N133" s="239"/>
      <c r="O133" s="239"/>
      <c r="P133" s="239"/>
      <c r="Q133" s="239"/>
      <c r="R133" s="239"/>
      <c r="S133" s="239"/>
      <c r="T133" s="240"/>
      <c r="U133" s="13"/>
      <c r="V133" s="13"/>
      <c r="W133" s="13"/>
      <c r="X133" s="13"/>
      <c r="Y133" s="13"/>
      <c r="Z133" s="13"/>
      <c r="AA133" s="13"/>
      <c r="AB133" s="13"/>
      <c r="AC133" s="13"/>
      <c r="AD133" s="13"/>
      <c r="AE133" s="13"/>
      <c r="AT133" s="241" t="s">
        <v>153</v>
      </c>
      <c r="AU133" s="241" t="s">
        <v>89</v>
      </c>
      <c r="AV133" s="13" t="s">
        <v>89</v>
      </c>
      <c r="AW133" s="13" t="s">
        <v>42</v>
      </c>
      <c r="AX133" s="13" t="s">
        <v>87</v>
      </c>
      <c r="AY133" s="241" t="s">
        <v>125</v>
      </c>
    </row>
    <row r="134" s="2" customFormat="1" ht="16.5" customHeight="1">
      <c r="A134" s="42"/>
      <c r="B134" s="43"/>
      <c r="C134" s="209" t="s">
        <v>207</v>
      </c>
      <c r="D134" s="209" t="s">
        <v>128</v>
      </c>
      <c r="E134" s="210" t="s">
        <v>208</v>
      </c>
      <c r="F134" s="211" t="s">
        <v>209</v>
      </c>
      <c r="G134" s="212" t="s">
        <v>144</v>
      </c>
      <c r="H134" s="213">
        <v>1</v>
      </c>
      <c r="I134" s="214"/>
      <c r="J134" s="215">
        <f>ROUND(I134*H134,2)</f>
        <v>0</v>
      </c>
      <c r="K134" s="216"/>
      <c r="L134" s="48"/>
      <c r="M134" s="217" t="s">
        <v>41</v>
      </c>
      <c r="N134" s="218" t="s">
        <v>51</v>
      </c>
      <c r="O134" s="88"/>
      <c r="P134" s="219">
        <f>O134*H134</f>
        <v>0</v>
      </c>
      <c r="Q134" s="219">
        <v>0</v>
      </c>
      <c r="R134" s="219">
        <f>Q134*H134</f>
        <v>0</v>
      </c>
      <c r="S134" s="219">
        <v>0</v>
      </c>
      <c r="T134" s="220">
        <f>S134*H134</f>
        <v>0</v>
      </c>
      <c r="U134" s="42"/>
      <c r="V134" s="42"/>
      <c r="W134" s="42"/>
      <c r="X134" s="42"/>
      <c r="Y134" s="42"/>
      <c r="Z134" s="42"/>
      <c r="AA134" s="42"/>
      <c r="AB134" s="42"/>
      <c r="AC134" s="42"/>
      <c r="AD134" s="42"/>
      <c r="AE134" s="42"/>
      <c r="AR134" s="221" t="s">
        <v>132</v>
      </c>
      <c r="AT134" s="221" t="s">
        <v>128</v>
      </c>
      <c r="AU134" s="221" t="s">
        <v>89</v>
      </c>
      <c r="AY134" s="20" t="s">
        <v>125</v>
      </c>
      <c r="BE134" s="222">
        <f>IF(N134="základní",J134,0)</f>
        <v>0</v>
      </c>
      <c r="BF134" s="222">
        <f>IF(N134="snížená",J134,0)</f>
        <v>0</v>
      </c>
      <c r="BG134" s="222">
        <f>IF(N134="zákl. přenesená",J134,0)</f>
        <v>0</v>
      </c>
      <c r="BH134" s="222">
        <f>IF(N134="sníž. přenesená",J134,0)</f>
        <v>0</v>
      </c>
      <c r="BI134" s="222">
        <f>IF(N134="nulová",J134,0)</f>
        <v>0</v>
      </c>
      <c r="BJ134" s="20" t="s">
        <v>87</v>
      </c>
      <c r="BK134" s="222">
        <f>ROUND(I134*H134,2)</f>
        <v>0</v>
      </c>
      <c r="BL134" s="20" t="s">
        <v>132</v>
      </c>
      <c r="BM134" s="221" t="s">
        <v>210</v>
      </c>
    </row>
    <row r="135" s="2" customFormat="1">
      <c r="A135" s="42"/>
      <c r="B135" s="43"/>
      <c r="C135" s="44"/>
      <c r="D135" s="223" t="s">
        <v>134</v>
      </c>
      <c r="E135" s="44"/>
      <c r="F135" s="224" t="s">
        <v>209</v>
      </c>
      <c r="G135" s="44"/>
      <c r="H135" s="44"/>
      <c r="I135" s="225"/>
      <c r="J135" s="44"/>
      <c r="K135" s="44"/>
      <c r="L135" s="48"/>
      <c r="M135" s="226"/>
      <c r="N135" s="227"/>
      <c r="O135" s="88"/>
      <c r="P135" s="88"/>
      <c r="Q135" s="88"/>
      <c r="R135" s="88"/>
      <c r="S135" s="88"/>
      <c r="T135" s="89"/>
      <c r="U135" s="42"/>
      <c r="V135" s="42"/>
      <c r="W135" s="42"/>
      <c r="X135" s="42"/>
      <c r="Y135" s="42"/>
      <c r="Z135" s="42"/>
      <c r="AA135" s="42"/>
      <c r="AB135" s="42"/>
      <c r="AC135" s="42"/>
      <c r="AD135" s="42"/>
      <c r="AE135" s="42"/>
      <c r="AT135" s="20" t="s">
        <v>134</v>
      </c>
      <c r="AU135" s="20" t="s">
        <v>89</v>
      </c>
    </row>
    <row r="136" s="2" customFormat="1">
      <c r="A136" s="42"/>
      <c r="B136" s="43"/>
      <c r="C136" s="44"/>
      <c r="D136" s="223" t="s">
        <v>135</v>
      </c>
      <c r="E136" s="44"/>
      <c r="F136" s="228" t="s">
        <v>211</v>
      </c>
      <c r="G136" s="44"/>
      <c r="H136" s="44"/>
      <c r="I136" s="225"/>
      <c r="J136" s="44"/>
      <c r="K136" s="44"/>
      <c r="L136" s="48"/>
      <c r="M136" s="226"/>
      <c r="N136" s="227"/>
      <c r="O136" s="88"/>
      <c r="P136" s="88"/>
      <c r="Q136" s="88"/>
      <c r="R136" s="88"/>
      <c r="S136" s="88"/>
      <c r="T136" s="89"/>
      <c r="U136" s="42"/>
      <c r="V136" s="42"/>
      <c r="W136" s="42"/>
      <c r="X136" s="42"/>
      <c r="Y136" s="42"/>
      <c r="Z136" s="42"/>
      <c r="AA136" s="42"/>
      <c r="AB136" s="42"/>
      <c r="AC136" s="42"/>
      <c r="AD136" s="42"/>
      <c r="AE136" s="42"/>
      <c r="AT136" s="20" t="s">
        <v>135</v>
      </c>
      <c r="AU136" s="20" t="s">
        <v>89</v>
      </c>
    </row>
    <row r="137" s="12" customFormat="1" ht="22.8" customHeight="1">
      <c r="A137" s="12"/>
      <c r="B137" s="193"/>
      <c r="C137" s="194"/>
      <c r="D137" s="195" t="s">
        <v>79</v>
      </c>
      <c r="E137" s="207" t="s">
        <v>212</v>
      </c>
      <c r="F137" s="207" t="s">
        <v>213</v>
      </c>
      <c r="G137" s="194"/>
      <c r="H137" s="194"/>
      <c r="I137" s="197"/>
      <c r="J137" s="208">
        <f>BK137</f>
        <v>0</v>
      </c>
      <c r="K137" s="194"/>
      <c r="L137" s="199"/>
      <c r="M137" s="200"/>
      <c r="N137" s="201"/>
      <c r="O137" s="201"/>
      <c r="P137" s="202">
        <f>SUM(P138:P172)</f>
        <v>0</v>
      </c>
      <c r="Q137" s="201"/>
      <c r="R137" s="202">
        <f>SUM(R138:R172)</f>
        <v>0</v>
      </c>
      <c r="S137" s="201"/>
      <c r="T137" s="203">
        <f>SUM(T138:T172)</f>
        <v>0</v>
      </c>
      <c r="U137" s="12"/>
      <c r="V137" s="12"/>
      <c r="W137" s="12"/>
      <c r="X137" s="12"/>
      <c r="Y137" s="12"/>
      <c r="Z137" s="12"/>
      <c r="AA137" s="12"/>
      <c r="AB137" s="12"/>
      <c r="AC137" s="12"/>
      <c r="AD137" s="12"/>
      <c r="AE137" s="12"/>
      <c r="AR137" s="204" t="s">
        <v>124</v>
      </c>
      <c r="AT137" s="205" t="s">
        <v>79</v>
      </c>
      <c r="AU137" s="205" t="s">
        <v>87</v>
      </c>
      <c r="AY137" s="204" t="s">
        <v>125</v>
      </c>
      <c r="BK137" s="206">
        <f>SUM(BK138:BK172)</f>
        <v>0</v>
      </c>
    </row>
    <row r="138" s="2" customFormat="1" ht="16.5" customHeight="1">
      <c r="A138" s="42"/>
      <c r="B138" s="43"/>
      <c r="C138" s="209" t="s">
        <v>214</v>
      </c>
      <c r="D138" s="209" t="s">
        <v>128</v>
      </c>
      <c r="E138" s="210" t="s">
        <v>215</v>
      </c>
      <c r="F138" s="211" t="s">
        <v>216</v>
      </c>
      <c r="G138" s="212" t="s">
        <v>144</v>
      </c>
      <c r="H138" s="213">
        <v>1</v>
      </c>
      <c r="I138" s="214"/>
      <c r="J138" s="215">
        <f>ROUND(I138*H138,2)</f>
        <v>0</v>
      </c>
      <c r="K138" s="216"/>
      <c r="L138" s="48"/>
      <c r="M138" s="217" t="s">
        <v>41</v>
      </c>
      <c r="N138" s="218" t="s">
        <v>51</v>
      </c>
      <c r="O138" s="88"/>
      <c r="P138" s="219">
        <f>O138*H138</f>
        <v>0</v>
      </c>
      <c r="Q138" s="219">
        <v>0</v>
      </c>
      <c r="R138" s="219">
        <f>Q138*H138</f>
        <v>0</v>
      </c>
      <c r="S138" s="219">
        <v>0</v>
      </c>
      <c r="T138" s="220">
        <f>S138*H138</f>
        <v>0</v>
      </c>
      <c r="U138" s="42"/>
      <c r="V138" s="42"/>
      <c r="W138" s="42"/>
      <c r="X138" s="42"/>
      <c r="Y138" s="42"/>
      <c r="Z138" s="42"/>
      <c r="AA138" s="42"/>
      <c r="AB138" s="42"/>
      <c r="AC138" s="42"/>
      <c r="AD138" s="42"/>
      <c r="AE138" s="42"/>
      <c r="AR138" s="221" t="s">
        <v>132</v>
      </c>
      <c r="AT138" s="221" t="s">
        <v>128</v>
      </c>
      <c r="AU138" s="221" t="s">
        <v>89</v>
      </c>
      <c r="AY138" s="20" t="s">
        <v>125</v>
      </c>
      <c r="BE138" s="222">
        <f>IF(N138="základní",J138,0)</f>
        <v>0</v>
      </c>
      <c r="BF138" s="222">
        <f>IF(N138="snížená",J138,0)</f>
        <v>0</v>
      </c>
      <c r="BG138" s="222">
        <f>IF(N138="zákl. přenesená",J138,0)</f>
        <v>0</v>
      </c>
      <c r="BH138" s="222">
        <f>IF(N138="sníž. přenesená",J138,0)</f>
        <v>0</v>
      </c>
      <c r="BI138" s="222">
        <f>IF(N138="nulová",J138,0)</f>
        <v>0</v>
      </c>
      <c r="BJ138" s="20" t="s">
        <v>87</v>
      </c>
      <c r="BK138" s="222">
        <f>ROUND(I138*H138,2)</f>
        <v>0</v>
      </c>
      <c r="BL138" s="20" t="s">
        <v>132</v>
      </c>
      <c r="BM138" s="221" t="s">
        <v>217</v>
      </c>
    </row>
    <row r="139" s="2" customFormat="1">
      <c r="A139" s="42"/>
      <c r="B139" s="43"/>
      <c r="C139" s="44"/>
      <c r="D139" s="223" t="s">
        <v>134</v>
      </c>
      <c r="E139" s="44"/>
      <c r="F139" s="224" t="s">
        <v>216</v>
      </c>
      <c r="G139" s="44"/>
      <c r="H139" s="44"/>
      <c r="I139" s="225"/>
      <c r="J139" s="44"/>
      <c r="K139" s="44"/>
      <c r="L139" s="48"/>
      <c r="M139" s="226"/>
      <c r="N139" s="227"/>
      <c r="O139" s="88"/>
      <c r="P139" s="88"/>
      <c r="Q139" s="88"/>
      <c r="R139" s="88"/>
      <c r="S139" s="88"/>
      <c r="T139" s="89"/>
      <c r="U139" s="42"/>
      <c r="V139" s="42"/>
      <c r="W139" s="42"/>
      <c r="X139" s="42"/>
      <c r="Y139" s="42"/>
      <c r="Z139" s="42"/>
      <c r="AA139" s="42"/>
      <c r="AB139" s="42"/>
      <c r="AC139" s="42"/>
      <c r="AD139" s="42"/>
      <c r="AE139" s="42"/>
      <c r="AT139" s="20" t="s">
        <v>134</v>
      </c>
      <c r="AU139" s="20" t="s">
        <v>89</v>
      </c>
    </row>
    <row r="140" s="2" customFormat="1">
      <c r="A140" s="42"/>
      <c r="B140" s="43"/>
      <c r="C140" s="44"/>
      <c r="D140" s="223" t="s">
        <v>135</v>
      </c>
      <c r="E140" s="44"/>
      <c r="F140" s="228" t="s">
        <v>218</v>
      </c>
      <c r="G140" s="44"/>
      <c r="H140" s="44"/>
      <c r="I140" s="225"/>
      <c r="J140" s="44"/>
      <c r="K140" s="44"/>
      <c r="L140" s="48"/>
      <c r="M140" s="226"/>
      <c r="N140" s="227"/>
      <c r="O140" s="88"/>
      <c r="P140" s="88"/>
      <c r="Q140" s="88"/>
      <c r="R140" s="88"/>
      <c r="S140" s="88"/>
      <c r="T140" s="89"/>
      <c r="U140" s="42"/>
      <c r="V140" s="42"/>
      <c r="W140" s="42"/>
      <c r="X140" s="42"/>
      <c r="Y140" s="42"/>
      <c r="Z140" s="42"/>
      <c r="AA140" s="42"/>
      <c r="AB140" s="42"/>
      <c r="AC140" s="42"/>
      <c r="AD140" s="42"/>
      <c r="AE140" s="42"/>
      <c r="AT140" s="20" t="s">
        <v>135</v>
      </c>
      <c r="AU140" s="20" t="s">
        <v>89</v>
      </c>
    </row>
    <row r="141" s="2" customFormat="1" ht="16.5" customHeight="1">
      <c r="A141" s="42"/>
      <c r="B141" s="43"/>
      <c r="C141" s="209" t="s">
        <v>219</v>
      </c>
      <c r="D141" s="209" t="s">
        <v>128</v>
      </c>
      <c r="E141" s="210" t="s">
        <v>220</v>
      </c>
      <c r="F141" s="211" t="s">
        <v>221</v>
      </c>
      <c r="G141" s="212" t="s">
        <v>131</v>
      </c>
      <c r="H141" s="213">
        <v>1</v>
      </c>
      <c r="I141" s="214"/>
      <c r="J141" s="215">
        <f>ROUND(I141*H141,2)</f>
        <v>0</v>
      </c>
      <c r="K141" s="216"/>
      <c r="L141" s="48"/>
      <c r="M141" s="217" t="s">
        <v>41</v>
      </c>
      <c r="N141" s="218" t="s">
        <v>51</v>
      </c>
      <c r="O141" s="88"/>
      <c r="P141" s="219">
        <f>O141*H141</f>
        <v>0</v>
      </c>
      <c r="Q141" s="219">
        <v>0</v>
      </c>
      <c r="R141" s="219">
        <f>Q141*H141</f>
        <v>0</v>
      </c>
      <c r="S141" s="219">
        <v>0</v>
      </c>
      <c r="T141" s="220">
        <f>S141*H141</f>
        <v>0</v>
      </c>
      <c r="U141" s="42"/>
      <c r="V141" s="42"/>
      <c r="W141" s="42"/>
      <c r="X141" s="42"/>
      <c r="Y141" s="42"/>
      <c r="Z141" s="42"/>
      <c r="AA141" s="42"/>
      <c r="AB141" s="42"/>
      <c r="AC141" s="42"/>
      <c r="AD141" s="42"/>
      <c r="AE141" s="42"/>
      <c r="AR141" s="221" t="s">
        <v>132</v>
      </c>
      <c r="AT141" s="221" t="s">
        <v>128</v>
      </c>
      <c r="AU141" s="221" t="s">
        <v>89</v>
      </c>
      <c r="AY141" s="20" t="s">
        <v>125</v>
      </c>
      <c r="BE141" s="222">
        <f>IF(N141="základní",J141,0)</f>
        <v>0</v>
      </c>
      <c r="BF141" s="222">
        <f>IF(N141="snížená",J141,0)</f>
        <v>0</v>
      </c>
      <c r="BG141" s="222">
        <f>IF(N141="zákl. přenesená",J141,0)</f>
        <v>0</v>
      </c>
      <c r="BH141" s="222">
        <f>IF(N141="sníž. přenesená",J141,0)</f>
        <v>0</v>
      </c>
      <c r="BI141" s="222">
        <f>IF(N141="nulová",J141,0)</f>
        <v>0</v>
      </c>
      <c r="BJ141" s="20" t="s">
        <v>87</v>
      </c>
      <c r="BK141" s="222">
        <f>ROUND(I141*H141,2)</f>
        <v>0</v>
      </c>
      <c r="BL141" s="20" t="s">
        <v>132</v>
      </c>
      <c r="BM141" s="221" t="s">
        <v>222</v>
      </c>
    </row>
    <row r="142" s="2" customFormat="1">
      <c r="A142" s="42"/>
      <c r="B142" s="43"/>
      <c r="C142" s="44"/>
      <c r="D142" s="223" t="s">
        <v>134</v>
      </c>
      <c r="E142" s="44"/>
      <c r="F142" s="224" t="s">
        <v>221</v>
      </c>
      <c r="G142" s="44"/>
      <c r="H142" s="44"/>
      <c r="I142" s="225"/>
      <c r="J142" s="44"/>
      <c r="K142" s="44"/>
      <c r="L142" s="48"/>
      <c r="M142" s="226"/>
      <c r="N142" s="227"/>
      <c r="O142" s="88"/>
      <c r="P142" s="88"/>
      <c r="Q142" s="88"/>
      <c r="R142" s="88"/>
      <c r="S142" s="88"/>
      <c r="T142" s="89"/>
      <c r="U142" s="42"/>
      <c r="V142" s="42"/>
      <c r="W142" s="42"/>
      <c r="X142" s="42"/>
      <c r="Y142" s="42"/>
      <c r="Z142" s="42"/>
      <c r="AA142" s="42"/>
      <c r="AB142" s="42"/>
      <c r="AC142" s="42"/>
      <c r="AD142" s="42"/>
      <c r="AE142" s="42"/>
      <c r="AT142" s="20" t="s">
        <v>134</v>
      </c>
      <c r="AU142" s="20" t="s">
        <v>89</v>
      </c>
    </row>
    <row r="143" s="2" customFormat="1">
      <c r="A143" s="42"/>
      <c r="B143" s="43"/>
      <c r="C143" s="44"/>
      <c r="D143" s="229" t="s">
        <v>151</v>
      </c>
      <c r="E143" s="44"/>
      <c r="F143" s="230" t="s">
        <v>223</v>
      </c>
      <c r="G143" s="44"/>
      <c r="H143" s="44"/>
      <c r="I143" s="225"/>
      <c r="J143" s="44"/>
      <c r="K143" s="44"/>
      <c r="L143" s="48"/>
      <c r="M143" s="226"/>
      <c r="N143" s="227"/>
      <c r="O143" s="88"/>
      <c r="P143" s="88"/>
      <c r="Q143" s="88"/>
      <c r="R143" s="88"/>
      <c r="S143" s="88"/>
      <c r="T143" s="89"/>
      <c r="U143" s="42"/>
      <c r="V143" s="42"/>
      <c r="W143" s="42"/>
      <c r="X143" s="42"/>
      <c r="Y143" s="42"/>
      <c r="Z143" s="42"/>
      <c r="AA143" s="42"/>
      <c r="AB143" s="42"/>
      <c r="AC143" s="42"/>
      <c r="AD143" s="42"/>
      <c r="AE143" s="42"/>
      <c r="AT143" s="20" t="s">
        <v>151</v>
      </c>
      <c r="AU143" s="20" t="s">
        <v>89</v>
      </c>
    </row>
    <row r="144" s="13" customFormat="1">
      <c r="A144" s="13"/>
      <c r="B144" s="231"/>
      <c r="C144" s="232"/>
      <c r="D144" s="223" t="s">
        <v>153</v>
      </c>
      <c r="E144" s="233" t="s">
        <v>41</v>
      </c>
      <c r="F144" s="234" t="s">
        <v>224</v>
      </c>
      <c r="G144" s="232"/>
      <c r="H144" s="235">
        <v>1</v>
      </c>
      <c r="I144" s="236"/>
      <c r="J144" s="232"/>
      <c r="K144" s="232"/>
      <c r="L144" s="237"/>
      <c r="M144" s="238"/>
      <c r="N144" s="239"/>
      <c r="O144" s="239"/>
      <c r="P144" s="239"/>
      <c r="Q144" s="239"/>
      <c r="R144" s="239"/>
      <c r="S144" s="239"/>
      <c r="T144" s="240"/>
      <c r="U144" s="13"/>
      <c r="V144" s="13"/>
      <c r="W144" s="13"/>
      <c r="X144" s="13"/>
      <c r="Y144" s="13"/>
      <c r="Z144" s="13"/>
      <c r="AA144" s="13"/>
      <c r="AB144" s="13"/>
      <c r="AC144" s="13"/>
      <c r="AD144" s="13"/>
      <c r="AE144" s="13"/>
      <c r="AT144" s="241" t="s">
        <v>153</v>
      </c>
      <c r="AU144" s="241" t="s">
        <v>89</v>
      </c>
      <c r="AV144" s="13" t="s">
        <v>89</v>
      </c>
      <c r="AW144" s="13" t="s">
        <v>42</v>
      </c>
      <c r="AX144" s="13" t="s">
        <v>87</v>
      </c>
      <c r="AY144" s="241" t="s">
        <v>125</v>
      </c>
    </row>
    <row r="145" s="2" customFormat="1" ht="16.5" customHeight="1">
      <c r="A145" s="42"/>
      <c r="B145" s="43"/>
      <c r="C145" s="209" t="s">
        <v>225</v>
      </c>
      <c r="D145" s="209" t="s">
        <v>128</v>
      </c>
      <c r="E145" s="210" t="s">
        <v>226</v>
      </c>
      <c r="F145" s="211" t="s">
        <v>227</v>
      </c>
      <c r="G145" s="212" t="s">
        <v>131</v>
      </c>
      <c r="H145" s="213">
        <v>1</v>
      </c>
      <c r="I145" s="214"/>
      <c r="J145" s="215">
        <f>ROUND(I145*H145,2)</f>
        <v>0</v>
      </c>
      <c r="K145" s="216"/>
      <c r="L145" s="48"/>
      <c r="M145" s="217" t="s">
        <v>41</v>
      </c>
      <c r="N145" s="218" t="s">
        <v>51</v>
      </c>
      <c r="O145" s="88"/>
      <c r="P145" s="219">
        <f>O145*H145</f>
        <v>0</v>
      </c>
      <c r="Q145" s="219">
        <v>0</v>
      </c>
      <c r="R145" s="219">
        <f>Q145*H145</f>
        <v>0</v>
      </c>
      <c r="S145" s="219">
        <v>0</v>
      </c>
      <c r="T145" s="220">
        <f>S145*H145</f>
        <v>0</v>
      </c>
      <c r="U145" s="42"/>
      <c r="V145" s="42"/>
      <c r="W145" s="42"/>
      <c r="X145" s="42"/>
      <c r="Y145" s="42"/>
      <c r="Z145" s="42"/>
      <c r="AA145" s="42"/>
      <c r="AB145" s="42"/>
      <c r="AC145" s="42"/>
      <c r="AD145" s="42"/>
      <c r="AE145" s="42"/>
      <c r="AR145" s="221" t="s">
        <v>132</v>
      </c>
      <c r="AT145" s="221" t="s">
        <v>128</v>
      </c>
      <c r="AU145" s="221" t="s">
        <v>89</v>
      </c>
      <c r="AY145" s="20" t="s">
        <v>125</v>
      </c>
      <c r="BE145" s="222">
        <f>IF(N145="základní",J145,0)</f>
        <v>0</v>
      </c>
      <c r="BF145" s="222">
        <f>IF(N145="snížená",J145,0)</f>
        <v>0</v>
      </c>
      <c r="BG145" s="222">
        <f>IF(N145="zákl. přenesená",J145,0)</f>
        <v>0</v>
      </c>
      <c r="BH145" s="222">
        <f>IF(N145="sníž. přenesená",J145,0)</f>
        <v>0</v>
      </c>
      <c r="BI145" s="222">
        <f>IF(N145="nulová",J145,0)</f>
        <v>0</v>
      </c>
      <c r="BJ145" s="20" t="s">
        <v>87</v>
      </c>
      <c r="BK145" s="222">
        <f>ROUND(I145*H145,2)</f>
        <v>0</v>
      </c>
      <c r="BL145" s="20" t="s">
        <v>132</v>
      </c>
      <c r="BM145" s="221" t="s">
        <v>228</v>
      </c>
    </row>
    <row r="146" s="2" customFormat="1">
      <c r="A146" s="42"/>
      <c r="B146" s="43"/>
      <c r="C146" s="44"/>
      <c r="D146" s="223" t="s">
        <v>134</v>
      </c>
      <c r="E146" s="44"/>
      <c r="F146" s="224" t="s">
        <v>227</v>
      </c>
      <c r="G146" s="44"/>
      <c r="H146" s="44"/>
      <c r="I146" s="225"/>
      <c r="J146" s="44"/>
      <c r="K146" s="44"/>
      <c r="L146" s="48"/>
      <c r="M146" s="226"/>
      <c r="N146" s="227"/>
      <c r="O146" s="88"/>
      <c r="P146" s="88"/>
      <c r="Q146" s="88"/>
      <c r="R146" s="88"/>
      <c r="S146" s="88"/>
      <c r="T146" s="89"/>
      <c r="U146" s="42"/>
      <c r="V146" s="42"/>
      <c r="W146" s="42"/>
      <c r="X146" s="42"/>
      <c r="Y146" s="42"/>
      <c r="Z146" s="42"/>
      <c r="AA146" s="42"/>
      <c r="AB146" s="42"/>
      <c r="AC146" s="42"/>
      <c r="AD146" s="42"/>
      <c r="AE146" s="42"/>
      <c r="AT146" s="20" t="s">
        <v>134</v>
      </c>
      <c r="AU146" s="20" t="s">
        <v>89</v>
      </c>
    </row>
    <row r="147" s="2" customFormat="1">
      <c r="A147" s="42"/>
      <c r="B147" s="43"/>
      <c r="C147" s="44"/>
      <c r="D147" s="229" t="s">
        <v>151</v>
      </c>
      <c r="E147" s="44"/>
      <c r="F147" s="230" t="s">
        <v>229</v>
      </c>
      <c r="G147" s="44"/>
      <c r="H147" s="44"/>
      <c r="I147" s="225"/>
      <c r="J147" s="44"/>
      <c r="K147" s="44"/>
      <c r="L147" s="48"/>
      <c r="M147" s="226"/>
      <c r="N147" s="227"/>
      <c r="O147" s="88"/>
      <c r="P147" s="88"/>
      <c r="Q147" s="88"/>
      <c r="R147" s="88"/>
      <c r="S147" s="88"/>
      <c r="T147" s="89"/>
      <c r="U147" s="42"/>
      <c r="V147" s="42"/>
      <c r="W147" s="42"/>
      <c r="X147" s="42"/>
      <c r="Y147" s="42"/>
      <c r="Z147" s="42"/>
      <c r="AA147" s="42"/>
      <c r="AB147" s="42"/>
      <c r="AC147" s="42"/>
      <c r="AD147" s="42"/>
      <c r="AE147" s="42"/>
      <c r="AT147" s="20" t="s">
        <v>151</v>
      </c>
      <c r="AU147" s="20" t="s">
        <v>89</v>
      </c>
    </row>
    <row r="148" s="2" customFormat="1" ht="16.5" customHeight="1">
      <c r="A148" s="42"/>
      <c r="B148" s="43"/>
      <c r="C148" s="209" t="s">
        <v>230</v>
      </c>
      <c r="D148" s="209" t="s">
        <v>128</v>
      </c>
      <c r="E148" s="210" t="s">
        <v>231</v>
      </c>
      <c r="F148" s="211" t="s">
        <v>232</v>
      </c>
      <c r="G148" s="212" t="s">
        <v>131</v>
      </c>
      <c r="H148" s="213">
        <v>1</v>
      </c>
      <c r="I148" s="214"/>
      <c r="J148" s="215">
        <f>ROUND(I148*H148,2)</f>
        <v>0</v>
      </c>
      <c r="K148" s="216"/>
      <c r="L148" s="48"/>
      <c r="M148" s="217" t="s">
        <v>41</v>
      </c>
      <c r="N148" s="218" t="s">
        <v>51</v>
      </c>
      <c r="O148" s="88"/>
      <c r="P148" s="219">
        <f>O148*H148</f>
        <v>0</v>
      </c>
      <c r="Q148" s="219">
        <v>0</v>
      </c>
      <c r="R148" s="219">
        <f>Q148*H148</f>
        <v>0</v>
      </c>
      <c r="S148" s="219">
        <v>0</v>
      </c>
      <c r="T148" s="220">
        <f>S148*H148</f>
        <v>0</v>
      </c>
      <c r="U148" s="42"/>
      <c r="V148" s="42"/>
      <c r="W148" s="42"/>
      <c r="X148" s="42"/>
      <c r="Y148" s="42"/>
      <c r="Z148" s="42"/>
      <c r="AA148" s="42"/>
      <c r="AB148" s="42"/>
      <c r="AC148" s="42"/>
      <c r="AD148" s="42"/>
      <c r="AE148" s="42"/>
      <c r="AR148" s="221" t="s">
        <v>132</v>
      </c>
      <c r="AT148" s="221" t="s">
        <v>128</v>
      </c>
      <c r="AU148" s="221" t="s">
        <v>89</v>
      </c>
      <c r="AY148" s="20" t="s">
        <v>125</v>
      </c>
      <c r="BE148" s="222">
        <f>IF(N148="základní",J148,0)</f>
        <v>0</v>
      </c>
      <c r="BF148" s="222">
        <f>IF(N148="snížená",J148,0)</f>
        <v>0</v>
      </c>
      <c r="BG148" s="222">
        <f>IF(N148="zákl. přenesená",J148,0)</f>
        <v>0</v>
      </c>
      <c r="BH148" s="222">
        <f>IF(N148="sníž. přenesená",J148,0)</f>
        <v>0</v>
      </c>
      <c r="BI148" s="222">
        <f>IF(N148="nulová",J148,0)</f>
        <v>0</v>
      </c>
      <c r="BJ148" s="20" t="s">
        <v>87</v>
      </c>
      <c r="BK148" s="222">
        <f>ROUND(I148*H148,2)</f>
        <v>0</v>
      </c>
      <c r="BL148" s="20" t="s">
        <v>132</v>
      </c>
      <c r="BM148" s="221" t="s">
        <v>233</v>
      </c>
    </row>
    <row r="149" s="2" customFormat="1">
      <c r="A149" s="42"/>
      <c r="B149" s="43"/>
      <c r="C149" s="44"/>
      <c r="D149" s="223" t="s">
        <v>134</v>
      </c>
      <c r="E149" s="44"/>
      <c r="F149" s="224" t="s">
        <v>232</v>
      </c>
      <c r="G149" s="44"/>
      <c r="H149" s="44"/>
      <c r="I149" s="225"/>
      <c r="J149" s="44"/>
      <c r="K149" s="44"/>
      <c r="L149" s="48"/>
      <c r="M149" s="226"/>
      <c r="N149" s="227"/>
      <c r="O149" s="88"/>
      <c r="P149" s="88"/>
      <c r="Q149" s="88"/>
      <c r="R149" s="88"/>
      <c r="S149" s="88"/>
      <c r="T149" s="89"/>
      <c r="U149" s="42"/>
      <c r="V149" s="42"/>
      <c r="W149" s="42"/>
      <c r="X149" s="42"/>
      <c r="Y149" s="42"/>
      <c r="Z149" s="42"/>
      <c r="AA149" s="42"/>
      <c r="AB149" s="42"/>
      <c r="AC149" s="42"/>
      <c r="AD149" s="42"/>
      <c r="AE149" s="42"/>
      <c r="AT149" s="20" t="s">
        <v>134</v>
      </c>
      <c r="AU149" s="20" t="s">
        <v>89</v>
      </c>
    </row>
    <row r="150" s="2" customFormat="1">
      <c r="A150" s="42"/>
      <c r="B150" s="43"/>
      <c r="C150" s="44"/>
      <c r="D150" s="229" t="s">
        <v>151</v>
      </c>
      <c r="E150" s="44"/>
      <c r="F150" s="230" t="s">
        <v>234</v>
      </c>
      <c r="G150" s="44"/>
      <c r="H150" s="44"/>
      <c r="I150" s="225"/>
      <c r="J150" s="44"/>
      <c r="K150" s="44"/>
      <c r="L150" s="48"/>
      <c r="M150" s="226"/>
      <c r="N150" s="227"/>
      <c r="O150" s="88"/>
      <c r="P150" s="88"/>
      <c r="Q150" s="88"/>
      <c r="R150" s="88"/>
      <c r="S150" s="88"/>
      <c r="T150" s="89"/>
      <c r="U150" s="42"/>
      <c r="V150" s="42"/>
      <c r="W150" s="42"/>
      <c r="X150" s="42"/>
      <c r="Y150" s="42"/>
      <c r="Z150" s="42"/>
      <c r="AA150" s="42"/>
      <c r="AB150" s="42"/>
      <c r="AC150" s="42"/>
      <c r="AD150" s="42"/>
      <c r="AE150" s="42"/>
      <c r="AT150" s="20" t="s">
        <v>151</v>
      </c>
      <c r="AU150" s="20" t="s">
        <v>89</v>
      </c>
    </row>
    <row r="151" s="2" customFormat="1">
      <c r="A151" s="42"/>
      <c r="B151" s="43"/>
      <c r="C151" s="44"/>
      <c r="D151" s="223" t="s">
        <v>135</v>
      </c>
      <c r="E151" s="44"/>
      <c r="F151" s="228" t="s">
        <v>235</v>
      </c>
      <c r="G151" s="44"/>
      <c r="H151" s="44"/>
      <c r="I151" s="225"/>
      <c r="J151" s="44"/>
      <c r="K151" s="44"/>
      <c r="L151" s="48"/>
      <c r="M151" s="226"/>
      <c r="N151" s="227"/>
      <c r="O151" s="88"/>
      <c r="P151" s="88"/>
      <c r="Q151" s="88"/>
      <c r="R151" s="88"/>
      <c r="S151" s="88"/>
      <c r="T151" s="89"/>
      <c r="U151" s="42"/>
      <c r="V151" s="42"/>
      <c r="W151" s="42"/>
      <c r="X151" s="42"/>
      <c r="Y151" s="42"/>
      <c r="Z151" s="42"/>
      <c r="AA151" s="42"/>
      <c r="AB151" s="42"/>
      <c r="AC151" s="42"/>
      <c r="AD151" s="42"/>
      <c r="AE151" s="42"/>
      <c r="AT151" s="20" t="s">
        <v>135</v>
      </c>
      <c r="AU151" s="20" t="s">
        <v>89</v>
      </c>
    </row>
    <row r="152" s="13" customFormat="1">
      <c r="A152" s="13"/>
      <c r="B152" s="231"/>
      <c r="C152" s="232"/>
      <c r="D152" s="223" t="s">
        <v>153</v>
      </c>
      <c r="E152" s="233" t="s">
        <v>41</v>
      </c>
      <c r="F152" s="234" t="s">
        <v>236</v>
      </c>
      <c r="G152" s="232"/>
      <c r="H152" s="235">
        <v>1</v>
      </c>
      <c r="I152" s="236"/>
      <c r="J152" s="232"/>
      <c r="K152" s="232"/>
      <c r="L152" s="237"/>
      <c r="M152" s="238"/>
      <c r="N152" s="239"/>
      <c r="O152" s="239"/>
      <c r="P152" s="239"/>
      <c r="Q152" s="239"/>
      <c r="R152" s="239"/>
      <c r="S152" s="239"/>
      <c r="T152" s="240"/>
      <c r="U152" s="13"/>
      <c r="V152" s="13"/>
      <c r="W152" s="13"/>
      <c r="X152" s="13"/>
      <c r="Y152" s="13"/>
      <c r="Z152" s="13"/>
      <c r="AA152" s="13"/>
      <c r="AB152" s="13"/>
      <c r="AC152" s="13"/>
      <c r="AD152" s="13"/>
      <c r="AE152" s="13"/>
      <c r="AT152" s="241" t="s">
        <v>153</v>
      </c>
      <c r="AU152" s="241" t="s">
        <v>89</v>
      </c>
      <c r="AV152" s="13" t="s">
        <v>89</v>
      </c>
      <c r="AW152" s="13" t="s">
        <v>42</v>
      </c>
      <c r="AX152" s="13" t="s">
        <v>87</v>
      </c>
      <c r="AY152" s="241" t="s">
        <v>125</v>
      </c>
    </row>
    <row r="153" s="2" customFormat="1" ht="16.5" customHeight="1">
      <c r="A153" s="42"/>
      <c r="B153" s="43"/>
      <c r="C153" s="209" t="s">
        <v>237</v>
      </c>
      <c r="D153" s="209" t="s">
        <v>128</v>
      </c>
      <c r="E153" s="210" t="s">
        <v>238</v>
      </c>
      <c r="F153" s="211" t="s">
        <v>239</v>
      </c>
      <c r="G153" s="212" t="s">
        <v>131</v>
      </c>
      <c r="H153" s="213">
        <v>1</v>
      </c>
      <c r="I153" s="214"/>
      <c r="J153" s="215">
        <f>ROUND(I153*H153,2)</f>
        <v>0</v>
      </c>
      <c r="K153" s="216"/>
      <c r="L153" s="48"/>
      <c r="M153" s="217" t="s">
        <v>41</v>
      </c>
      <c r="N153" s="218" t="s">
        <v>51</v>
      </c>
      <c r="O153" s="88"/>
      <c r="P153" s="219">
        <f>O153*H153</f>
        <v>0</v>
      </c>
      <c r="Q153" s="219">
        <v>0</v>
      </c>
      <c r="R153" s="219">
        <f>Q153*H153</f>
        <v>0</v>
      </c>
      <c r="S153" s="219">
        <v>0</v>
      </c>
      <c r="T153" s="220">
        <f>S153*H153</f>
        <v>0</v>
      </c>
      <c r="U153" s="42"/>
      <c r="V153" s="42"/>
      <c r="W153" s="42"/>
      <c r="X153" s="42"/>
      <c r="Y153" s="42"/>
      <c r="Z153" s="42"/>
      <c r="AA153" s="42"/>
      <c r="AB153" s="42"/>
      <c r="AC153" s="42"/>
      <c r="AD153" s="42"/>
      <c r="AE153" s="42"/>
      <c r="AR153" s="221" t="s">
        <v>132</v>
      </c>
      <c r="AT153" s="221" t="s">
        <v>128</v>
      </c>
      <c r="AU153" s="221" t="s">
        <v>89</v>
      </c>
      <c r="AY153" s="20" t="s">
        <v>125</v>
      </c>
      <c r="BE153" s="222">
        <f>IF(N153="základní",J153,0)</f>
        <v>0</v>
      </c>
      <c r="BF153" s="222">
        <f>IF(N153="snížená",J153,0)</f>
        <v>0</v>
      </c>
      <c r="BG153" s="222">
        <f>IF(N153="zákl. přenesená",J153,0)</f>
        <v>0</v>
      </c>
      <c r="BH153" s="222">
        <f>IF(N153="sníž. přenesená",J153,0)</f>
        <v>0</v>
      </c>
      <c r="BI153" s="222">
        <f>IF(N153="nulová",J153,0)</f>
        <v>0</v>
      </c>
      <c r="BJ153" s="20" t="s">
        <v>87</v>
      </c>
      <c r="BK153" s="222">
        <f>ROUND(I153*H153,2)</f>
        <v>0</v>
      </c>
      <c r="BL153" s="20" t="s">
        <v>132</v>
      </c>
      <c r="BM153" s="221" t="s">
        <v>240</v>
      </c>
    </row>
    <row r="154" s="2" customFormat="1">
      <c r="A154" s="42"/>
      <c r="B154" s="43"/>
      <c r="C154" s="44"/>
      <c r="D154" s="223" t="s">
        <v>134</v>
      </c>
      <c r="E154" s="44"/>
      <c r="F154" s="224" t="s">
        <v>239</v>
      </c>
      <c r="G154" s="44"/>
      <c r="H154" s="44"/>
      <c r="I154" s="225"/>
      <c r="J154" s="44"/>
      <c r="K154" s="44"/>
      <c r="L154" s="48"/>
      <c r="M154" s="226"/>
      <c r="N154" s="227"/>
      <c r="O154" s="88"/>
      <c r="P154" s="88"/>
      <c r="Q154" s="88"/>
      <c r="R154" s="88"/>
      <c r="S154" s="88"/>
      <c r="T154" s="89"/>
      <c r="U154" s="42"/>
      <c r="V154" s="42"/>
      <c r="W154" s="42"/>
      <c r="X154" s="42"/>
      <c r="Y154" s="42"/>
      <c r="Z154" s="42"/>
      <c r="AA154" s="42"/>
      <c r="AB154" s="42"/>
      <c r="AC154" s="42"/>
      <c r="AD154" s="42"/>
      <c r="AE154" s="42"/>
      <c r="AT154" s="20" t="s">
        <v>134</v>
      </c>
      <c r="AU154" s="20" t="s">
        <v>89</v>
      </c>
    </row>
    <row r="155" s="2" customFormat="1">
      <c r="A155" s="42"/>
      <c r="B155" s="43"/>
      <c r="C155" s="44"/>
      <c r="D155" s="229" t="s">
        <v>151</v>
      </c>
      <c r="E155" s="44"/>
      <c r="F155" s="230" t="s">
        <v>241</v>
      </c>
      <c r="G155" s="44"/>
      <c r="H155" s="44"/>
      <c r="I155" s="225"/>
      <c r="J155" s="44"/>
      <c r="K155" s="44"/>
      <c r="L155" s="48"/>
      <c r="M155" s="226"/>
      <c r="N155" s="227"/>
      <c r="O155" s="88"/>
      <c r="P155" s="88"/>
      <c r="Q155" s="88"/>
      <c r="R155" s="88"/>
      <c r="S155" s="88"/>
      <c r="T155" s="89"/>
      <c r="U155" s="42"/>
      <c r="V155" s="42"/>
      <c r="W155" s="42"/>
      <c r="X155" s="42"/>
      <c r="Y155" s="42"/>
      <c r="Z155" s="42"/>
      <c r="AA155" s="42"/>
      <c r="AB155" s="42"/>
      <c r="AC155" s="42"/>
      <c r="AD155" s="42"/>
      <c r="AE155" s="42"/>
      <c r="AT155" s="20" t="s">
        <v>151</v>
      </c>
      <c r="AU155" s="20" t="s">
        <v>89</v>
      </c>
    </row>
    <row r="156" s="2" customFormat="1" ht="16.5" customHeight="1">
      <c r="A156" s="42"/>
      <c r="B156" s="43"/>
      <c r="C156" s="209" t="s">
        <v>7</v>
      </c>
      <c r="D156" s="209" t="s">
        <v>128</v>
      </c>
      <c r="E156" s="210" t="s">
        <v>242</v>
      </c>
      <c r="F156" s="211" t="s">
        <v>243</v>
      </c>
      <c r="G156" s="212" t="s">
        <v>131</v>
      </c>
      <c r="H156" s="213">
        <v>1</v>
      </c>
      <c r="I156" s="214"/>
      <c r="J156" s="215">
        <f>ROUND(I156*H156,2)</f>
        <v>0</v>
      </c>
      <c r="K156" s="216"/>
      <c r="L156" s="48"/>
      <c r="M156" s="217" t="s">
        <v>41</v>
      </c>
      <c r="N156" s="218" t="s">
        <v>51</v>
      </c>
      <c r="O156" s="88"/>
      <c r="P156" s="219">
        <f>O156*H156</f>
        <v>0</v>
      </c>
      <c r="Q156" s="219">
        <v>0</v>
      </c>
      <c r="R156" s="219">
        <f>Q156*H156</f>
        <v>0</v>
      </c>
      <c r="S156" s="219">
        <v>0</v>
      </c>
      <c r="T156" s="220">
        <f>S156*H156</f>
        <v>0</v>
      </c>
      <c r="U156" s="42"/>
      <c r="V156" s="42"/>
      <c r="W156" s="42"/>
      <c r="X156" s="42"/>
      <c r="Y156" s="42"/>
      <c r="Z156" s="42"/>
      <c r="AA156" s="42"/>
      <c r="AB156" s="42"/>
      <c r="AC156" s="42"/>
      <c r="AD156" s="42"/>
      <c r="AE156" s="42"/>
      <c r="AR156" s="221" t="s">
        <v>132</v>
      </c>
      <c r="AT156" s="221" t="s">
        <v>128</v>
      </c>
      <c r="AU156" s="221" t="s">
        <v>89</v>
      </c>
      <c r="AY156" s="20" t="s">
        <v>125</v>
      </c>
      <c r="BE156" s="222">
        <f>IF(N156="základní",J156,0)</f>
        <v>0</v>
      </c>
      <c r="BF156" s="222">
        <f>IF(N156="snížená",J156,0)</f>
        <v>0</v>
      </c>
      <c r="BG156" s="222">
        <f>IF(N156="zákl. přenesená",J156,0)</f>
        <v>0</v>
      </c>
      <c r="BH156" s="222">
        <f>IF(N156="sníž. přenesená",J156,0)</f>
        <v>0</v>
      </c>
      <c r="BI156" s="222">
        <f>IF(N156="nulová",J156,0)</f>
        <v>0</v>
      </c>
      <c r="BJ156" s="20" t="s">
        <v>87</v>
      </c>
      <c r="BK156" s="222">
        <f>ROUND(I156*H156,2)</f>
        <v>0</v>
      </c>
      <c r="BL156" s="20" t="s">
        <v>132</v>
      </c>
      <c r="BM156" s="221" t="s">
        <v>244</v>
      </c>
    </row>
    <row r="157" s="2" customFormat="1">
      <c r="A157" s="42"/>
      <c r="B157" s="43"/>
      <c r="C157" s="44"/>
      <c r="D157" s="223" t="s">
        <v>134</v>
      </c>
      <c r="E157" s="44"/>
      <c r="F157" s="224" t="s">
        <v>243</v>
      </c>
      <c r="G157" s="44"/>
      <c r="H157" s="44"/>
      <c r="I157" s="225"/>
      <c r="J157" s="44"/>
      <c r="K157" s="44"/>
      <c r="L157" s="48"/>
      <c r="M157" s="226"/>
      <c r="N157" s="227"/>
      <c r="O157" s="88"/>
      <c r="P157" s="88"/>
      <c r="Q157" s="88"/>
      <c r="R157" s="88"/>
      <c r="S157" s="88"/>
      <c r="T157" s="89"/>
      <c r="U157" s="42"/>
      <c r="V157" s="42"/>
      <c r="W157" s="42"/>
      <c r="X157" s="42"/>
      <c r="Y157" s="42"/>
      <c r="Z157" s="42"/>
      <c r="AA157" s="42"/>
      <c r="AB157" s="42"/>
      <c r="AC157" s="42"/>
      <c r="AD157" s="42"/>
      <c r="AE157" s="42"/>
      <c r="AT157" s="20" t="s">
        <v>134</v>
      </c>
      <c r="AU157" s="20" t="s">
        <v>89</v>
      </c>
    </row>
    <row r="158" s="2" customFormat="1">
      <c r="A158" s="42"/>
      <c r="B158" s="43"/>
      <c r="C158" s="44"/>
      <c r="D158" s="229" t="s">
        <v>151</v>
      </c>
      <c r="E158" s="44"/>
      <c r="F158" s="230" t="s">
        <v>245</v>
      </c>
      <c r="G158" s="44"/>
      <c r="H158" s="44"/>
      <c r="I158" s="225"/>
      <c r="J158" s="44"/>
      <c r="K158" s="44"/>
      <c r="L158" s="48"/>
      <c r="M158" s="226"/>
      <c r="N158" s="227"/>
      <c r="O158" s="88"/>
      <c r="P158" s="88"/>
      <c r="Q158" s="88"/>
      <c r="R158" s="88"/>
      <c r="S158" s="88"/>
      <c r="T158" s="89"/>
      <c r="U158" s="42"/>
      <c r="V158" s="42"/>
      <c r="W158" s="42"/>
      <c r="X158" s="42"/>
      <c r="Y158" s="42"/>
      <c r="Z158" s="42"/>
      <c r="AA158" s="42"/>
      <c r="AB158" s="42"/>
      <c r="AC158" s="42"/>
      <c r="AD158" s="42"/>
      <c r="AE158" s="42"/>
      <c r="AT158" s="20" t="s">
        <v>151</v>
      </c>
      <c r="AU158" s="20" t="s">
        <v>89</v>
      </c>
    </row>
    <row r="159" s="2" customFormat="1" ht="16.5" customHeight="1">
      <c r="A159" s="42"/>
      <c r="B159" s="43"/>
      <c r="C159" s="209" t="s">
        <v>246</v>
      </c>
      <c r="D159" s="209" t="s">
        <v>128</v>
      </c>
      <c r="E159" s="210" t="s">
        <v>247</v>
      </c>
      <c r="F159" s="211" t="s">
        <v>248</v>
      </c>
      <c r="G159" s="212" t="s">
        <v>144</v>
      </c>
      <c r="H159" s="213">
        <v>1</v>
      </c>
      <c r="I159" s="214"/>
      <c r="J159" s="215">
        <f>ROUND(I159*H159,2)</f>
        <v>0</v>
      </c>
      <c r="K159" s="216"/>
      <c r="L159" s="48"/>
      <c r="M159" s="217" t="s">
        <v>41</v>
      </c>
      <c r="N159" s="218" t="s">
        <v>51</v>
      </c>
      <c r="O159" s="88"/>
      <c r="P159" s="219">
        <f>O159*H159</f>
        <v>0</v>
      </c>
      <c r="Q159" s="219">
        <v>0</v>
      </c>
      <c r="R159" s="219">
        <f>Q159*H159</f>
        <v>0</v>
      </c>
      <c r="S159" s="219">
        <v>0</v>
      </c>
      <c r="T159" s="220">
        <f>S159*H159</f>
        <v>0</v>
      </c>
      <c r="U159" s="42"/>
      <c r="V159" s="42"/>
      <c r="W159" s="42"/>
      <c r="X159" s="42"/>
      <c r="Y159" s="42"/>
      <c r="Z159" s="42"/>
      <c r="AA159" s="42"/>
      <c r="AB159" s="42"/>
      <c r="AC159" s="42"/>
      <c r="AD159" s="42"/>
      <c r="AE159" s="42"/>
      <c r="AR159" s="221" t="s">
        <v>132</v>
      </c>
      <c r="AT159" s="221" t="s">
        <v>128</v>
      </c>
      <c r="AU159" s="221" t="s">
        <v>89</v>
      </c>
      <c r="AY159" s="20" t="s">
        <v>125</v>
      </c>
      <c r="BE159" s="222">
        <f>IF(N159="základní",J159,0)</f>
        <v>0</v>
      </c>
      <c r="BF159" s="222">
        <f>IF(N159="snížená",J159,0)</f>
        <v>0</v>
      </c>
      <c r="BG159" s="222">
        <f>IF(N159="zákl. přenesená",J159,0)</f>
        <v>0</v>
      </c>
      <c r="BH159" s="222">
        <f>IF(N159="sníž. přenesená",J159,0)</f>
        <v>0</v>
      </c>
      <c r="BI159" s="222">
        <f>IF(N159="nulová",J159,0)</f>
        <v>0</v>
      </c>
      <c r="BJ159" s="20" t="s">
        <v>87</v>
      </c>
      <c r="BK159" s="222">
        <f>ROUND(I159*H159,2)</f>
        <v>0</v>
      </c>
      <c r="BL159" s="20" t="s">
        <v>132</v>
      </c>
      <c r="BM159" s="221" t="s">
        <v>249</v>
      </c>
    </row>
    <row r="160" s="2" customFormat="1">
      <c r="A160" s="42"/>
      <c r="B160" s="43"/>
      <c r="C160" s="44"/>
      <c r="D160" s="223" t="s">
        <v>134</v>
      </c>
      <c r="E160" s="44"/>
      <c r="F160" s="224" t="s">
        <v>248</v>
      </c>
      <c r="G160" s="44"/>
      <c r="H160" s="44"/>
      <c r="I160" s="225"/>
      <c r="J160" s="44"/>
      <c r="K160" s="44"/>
      <c r="L160" s="48"/>
      <c r="M160" s="226"/>
      <c r="N160" s="227"/>
      <c r="O160" s="88"/>
      <c r="P160" s="88"/>
      <c r="Q160" s="88"/>
      <c r="R160" s="88"/>
      <c r="S160" s="88"/>
      <c r="T160" s="89"/>
      <c r="U160" s="42"/>
      <c r="V160" s="42"/>
      <c r="W160" s="42"/>
      <c r="X160" s="42"/>
      <c r="Y160" s="42"/>
      <c r="Z160" s="42"/>
      <c r="AA160" s="42"/>
      <c r="AB160" s="42"/>
      <c r="AC160" s="42"/>
      <c r="AD160" s="42"/>
      <c r="AE160" s="42"/>
      <c r="AT160" s="20" t="s">
        <v>134</v>
      </c>
      <c r="AU160" s="20" t="s">
        <v>89</v>
      </c>
    </row>
    <row r="161" s="2" customFormat="1">
      <c r="A161" s="42"/>
      <c r="B161" s="43"/>
      <c r="C161" s="44"/>
      <c r="D161" s="223" t="s">
        <v>135</v>
      </c>
      <c r="E161" s="44"/>
      <c r="F161" s="228" t="s">
        <v>250</v>
      </c>
      <c r="G161" s="44"/>
      <c r="H161" s="44"/>
      <c r="I161" s="225"/>
      <c r="J161" s="44"/>
      <c r="K161" s="44"/>
      <c r="L161" s="48"/>
      <c r="M161" s="226"/>
      <c r="N161" s="227"/>
      <c r="O161" s="88"/>
      <c r="P161" s="88"/>
      <c r="Q161" s="88"/>
      <c r="R161" s="88"/>
      <c r="S161" s="88"/>
      <c r="T161" s="89"/>
      <c r="U161" s="42"/>
      <c r="V161" s="42"/>
      <c r="W161" s="42"/>
      <c r="X161" s="42"/>
      <c r="Y161" s="42"/>
      <c r="Z161" s="42"/>
      <c r="AA161" s="42"/>
      <c r="AB161" s="42"/>
      <c r="AC161" s="42"/>
      <c r="AD161" s="42"/>
      <c r="AE161" s="42"/>
      <c r="AT161" s="20" t="s">
        <v>135</v>
      </c>
      <c r="AU161" s="20" t="s">
        <v>89</v>
      </c>
    </row>
    <row r="162" s="2" customFormat="1" ht="16.5" customHeight="1">
      <c r="A162" s="42"/>
      <c r="B162" s="43"/>
      <c r="C162" s="209" t="s">
        <v>251</v>
      </c>
      <c r="D162" s="209" t="s">
        <v>128</v>
      </c>
      <c r="E162" s="210" t="s">
        <v>252</v>
      </c>
      <c r="F162" s="211" t="s">
        <v>253</v>
      </c>
      <c r="G162" s="212" t="s">
        <v>131</v>
      </c>
      <c r="H162" s="213">
        <v>1</v>
      </c>
      <c r="I162" s="214"/>
      <c r="J162" s="215">
        <f>ROUND(I162*H162,2)</f>
        <v>0</v>
      </c>
      <c r="K162" s="216"/>
      <c r="L162" s="48"/>
      <c r="M162" s="217" t="s">
        <v>41</v>
      </c>
      <c r="N162" s="218" t="s">
        <v>51</v>
      </c>
      <c r="O162" s="88"/>
      <c r="P162" s="219">
        <f>O162*H162</f>
        <v>0</v>
      </c>
      <c r="Q162" s="219">
        <v>0</v>
      </c>
      <c r="R162" s="219">
        <f>Q162*H162</f>
        <v>0</v>
      </c>
      <c r="S162" s="219">
        <v>0</v>
      </c>
      <c r="T162" s="220">
        <f>S162*H162</f>
        <v>0</v>
      </c>
      <c r="U162" s="42"/>
      <c r="V162" s="42"/>
      <c r="W162" s="42"/>
      <c r="X162" s="42"/>
      <c r="Y162" s="42"/>
      <c r="Z162" s="42"/>
      <c r="AA162" s="42"/>
      <c r="AB162" s="42"/>
      <c r="AC162" s="42"/>
      <c r="AD162" s="42"/>
      <c r="AE162" s="42"/>
      <c r="AR162" s="221" t="s">
        <v>132</v>
      </c>
      <c r="AT162" s="221" t="s">
        <v>128</v>
      </c>
      <c r="AU162" s="221" t="s">
        <v>89</v>
      </c>
      <c r="AY162" s="20" t="s">
        <v>125</v>
      </c>
      <c r="BE162" s="222">
        <f>IF(N162="základní",J162,0)</f>
        <v>0</v>
      </c>
      <c r="BF162" s="222">
        <f>IF(N162="snížená",J162,0)</f>
        <v>0</v>
      </c>
      <c r="BG162" s="222">
        <f>IF(N162="zákl. přenesená",J162,0)</f>
        <v>0</v>
      </c>
      <c r="BH162" s="222">
        <f>IF(N162="sníž. přenesená",J162,0)</f>
        <v>0</v>
      </c>
      <c r="BI162" s="222">
        <f>IF(N162="nulová",J162,0)</f>
        <v>0</v>
      </c>
      <c r="BJ162" s="20" t="s">
        <v>87</v>
      </c>
      <c r="BK162" s="222">
        <f>ROUND(I162*H162,2)</f>
        <v>0</v>
      </c>
      <c r="BL162" s="20" t="s">
        <v>132</v>
      </c>
      <c r="BM162" s="221" t="s">
        <v>254</v>
      </c>
    </row>
    <row r="163" s="2" customFormat="1">
      <c r="A163" s="42"/>
      <c r="B163" s="43"/>
      <c r="C163" s="44"/>
      <c r="D163" s="223" t="s">
        <v>134</v>
      </c>
      <c r="E163" s="44"/>
      <c r="F163" s="224" t="s">
        <v>253</v>
      </c>
      <c r="G163" s="44"/>
      <c r="H163" s="44"/>
      <c r="I163" s="225"/>
      <c r="J163" s="44"/>
      <c r="K163" s="44"/>
      <c r="L163" s="48"/>
      <c r="M163" s="226"/>
      <c r="N163" s="227"/>
      <c r="O163" s="88"/>
      <c r="P163" s="88"/>
      <c r="Q163" s="88"/>
      <c r="R163" s="88"/>
      <c r="S163" s="88"/>
      <c r="T163" s="89"/>
      <c r="U163" s="42"/>
      <c r="V163" s="42"/>
      <c r="W163" s="42"/>
      <c r="X163" s="42"/>
      <c r="Y163" s="42"/>
      <c r="Z163" s="42"/>
      <c r="AA163" s="42"/>
      <c r="AB163" s="42"/>
      <c r="AC163" s="42"/>
      <c r="AD163" s="42"/>
      <c r="AE163" s="42"/>
      <c r="AT163" s="20" t="s">
        <v>134</v>
      </c>
      <c r="AU163" s="20" t="s">
        <v>89</v>
      </c>
    </row>
    <row r="164" s="2" customFormat="1">
      <c r="A164" s="42"/>
      <c r="B164" s="43"/>
      <c r="C164" s="44"/>
      <c r="D164" s="229" t="s">
        <v>151</v>
      </c>
      <c r="E164" s="44"/>
      <c r="F164" s="230" t="s">
        <v>255</v>
      </c>
      <c r="G164" s="44"/>
      <c r="H164" s="44"/>
      <c r="I164" s="225"/>
      <c r="J164" s="44"/>
      <c r="K164" s="44"/>
      <c r="L164" s="48"/>
      <c r="M164" s="226"/>
      <c r="N164" s="227"/>
      <c r="O164" s="88"/>
      <c r="P164" s="88"/>
      <c r="Q164" s="88"/>
      <c r="R164" s="88"/>
      <c r="S164" s="88"/>
      <c r="T164" s="89"/>
      <c r="U164" s="42"/>
      <c r="V164" s="42"/>
      <c r="W164" s="42"/>
      <c r="X164" s="42"/>
      <c r="Y164" s="42"/>
      <c r="Z164" s="42"/>
      <c r="AA164" s="42"/>
      <c r="AB164" s="42"/>
      <c r="AC164" s="42"/>
      <c r="AD164" s="42"/>
      <c r="AE164" s="42"/>
      <c r="AT164" s="20" t="s">
        <v>151</v>
      </c>
      <c r="AU164" s="20" t="s">
        <v>89</v>
      </c>
    </row>
    <row r="165" s="2" customFormat="1" ht="24.15" customHeight="1">
      <c r="A165" s="42"/>
      <c r="B165" s="43"/>
      <c r="C165" s="209" t="s">
        <v>256</v>
      </c>
      <c r="D165" s="209" t="s">
        <v>128</v>
      </c>
      <c r="E165" s="210" t="s">
        <v>257</v>
      </c>
      <c r="F165" s="211" t="s">
        <v>258</v>
      </c>
      <c r="G165" s="212" t="s">
        <v>131</v>
      </c>
      <c r="H165" s="213">
        <v>1</v>
      </c>
      <c r="I165" s="214"/>
      <c r="J165" s="215">
        <f>ROUND(I165*H165,2)</f>
        <v>0</v>
      </c>
      <c r="K165" s="216"/>
      <c r="L165" s="48"/>
      <c r="M165" s="217" t="s">
        <v>41</v>
      </c>
      <c r="N165" s="218" t="s">
        <v>51</v>
      </c>
      <c r="O165" s="88"/>
      <c r="P165" s="219">
        <f>O165*H165</f>
        <v>0</v>
      </c>
      <c r="Q165" s="219">
        <v>0</v>
      </c>
      <c r="R165" s="219">
        <f>Q165*H165</f>
        <v>0</v>
      </c>
      <c r="S165" s="219">
        <v>0</v>
      </c>
      <c r="T165" s="220">
        <f>S165*H165</f>
        <v>0</v>
      </c>
      <c r="U165" s="42"/>
      <c r="V165" s="42"/>
      <c r="W165" s="42"/>
      <c r="X165" s="42"/>
      <c r="Y165" s="42"/>
      <c r="Z165" s="42"/>
      <c r="AA165" s="42"/>
      <c r="AB165" s="42"/>
      <c r="AC165" s="42"/>
      <c r="AD165" s="42"/>
      <c r="AE165" s="42"/>
      <c r="AR165" s="221" t="s">
        <v>132</v>
      </c>
      <c r="AT165" s="221" t="s">
        <v>128</v>
      </c>
      <c r="AU165" s="221" t="s">
        <v>89</v>
      </c>
      <c r="AY165" s="20" t="s">
        <v>125</v>
      </c>
      <c r="BE165" s="222">
        <f>IF(N165="základní",J165,0)</f>
        <v>0</v>
      </c>
      <c r="BF165" s="222">
        <f>IF(N165="snížená",J165,0)</f>
        <v>0</v>
      </c>
      <c r="BG165" s="222">
        <f>IF(N165="zákl. přenesená",J165,0)</f>
        <v>0</v>
      </c>
      <c r="BH165" s="222">
        <f>IF(N165="sníž. přenesená",J165,0)</f>
        <v>0</v>
      </c>
      <c r="BI165" s="222">
        <f>IF(N165="nulová",J165,0)</f>
        <v>0</v>
      </c>
      <c r="BJ165" s="20" t="s">
        <v>87</v>
      </c>
      <c r="BK165" s="222">
        <f>ROUND(I165*H165,2)</f>
        <v>0</v>
      </c>
      <c r="BL165" s="20" t="s">
        <v>132</v>
      </c>
      <c r="BM165" s="221" t="s">
        <v>259</v>
      </c>
    </row>
    <row r="166" s="2" customFormat="1">
      <c r="A166" s="42"/>
      <c r="B166" s="43"/>
      <c r="C166" s="44"/>
      <c r="D166" s="223" t="s">
        <v>134</v>
      </c>
      <c r="E166" s="44"/>
      <c r="F166" s="224" t="s">
        <v>258</v>
      </c>
      <c r="G166" s="44"/>
      <c r="H166" s="44"/>
      <c r="I166" s="225"/>
      <c r="J166" s="44"/>
      <c r="K166" s="44"/>
      <c r="L166" s="48"/>
      <c r="M166" s="226"/>
      <c r="N166" s="227"/>
      <c r="O166" s="88"/>
      <c r="P166" s="88"/>
      <c r="Q166" s="88"/>
      <c r="R166" s="88"/>
      <c r="S166" s="88"/>
      <c r="T166" s="89"/>
      <c r="U166" s="42"/>
      <c r="V166" s="42"/>
      <c r="W166" s="42"/>
      <c r="X166" s="42"/>
      <c r="Y166" s="42"/>
      <c r="Z166" s="42"/>
      <c r="AA166" s="42"/>
      <c r="AB166" s="42"/>
      <c r="AC166" s="42"/>
      <c r="AD166" s="42"/>
      <c r="AE166" s="42"/>
      <c r="AT166" s="20" t="s">
        <v>134</v>
      </c>
      <c r="AU166" s="20" t="s">
        <v>89</v>
      </c>
    </row>
    <row r="167" s="2" customFormat="1" ht="16.5" customHeight="1">
      <c r="A167" s="42"/>
      <c r="B167" s="43"/>
      <c r="C167" s="209" t="s">
        <v>260</v>
      </c>
      <c r="D167" s="209" t="s">
        <v>128</v>
      </c>
      <c r="E167" s="210" t="s">
        <v>261</v>
      </c>
      <c r="F167" s="211" t="s">
        <v>262</v>
      </c>
      <c r="G167" s="212" t="s">
        <v>131</v>
      </c>
      <c r="H167" s="213">
        <v>1</v>
      </c>
      <c r="I167" s="214"/>
      <c r="J167" s="215">
        <f>ROUND(I167*H167,2)</f>
        <v>0</v>
      </c>
      <c r="K167" s="216"/>
      <c r="L167" s="48"/>
      <c r="M167" s="217" t="s">
        <v>41</v>
      </c>
      <c r="N167" s="218" t="s">
        <v>51</v>
      </c>
      <c r="O167" s="88"/>
      <c r="P167" s="219">
        <f>O167*H167</f>
        <v>0</v>
      </c>
      <c r="Q167" s="219">
        <v>0</v>
      </c>
      <c r="R167" s="219">
        <f>Q167*H167</f>
        <v>0</v>
      </c>
      <c r="S167" s="219">
        <v>0</v>
      </c>
      <c r="T167" s="220">
        <f>S167*H167</f>
        <v>0</v>
      </c>
      <c r="U167" s="42"/>
      <c r="V167" s="42"/>
      <c r="W167" s="42"/>
      <c r="X167" s="42"/>
      <c r="Y167" s="42"/>
      <c r="Z167" s="42"/>
      <c r="AA167" s="42"/>
      <c r="AB167" s="42"/>
      <c r="AC167" s="42"/>
      <c r="AD167" s="42"/>
      <c r="AE167" s="42"/>
      <c r="AR167" s="221" t="s">
        <v>132</v>
      </c>
      <c r="AT167" s="221" t="s">
        <v>128</v>
      </c>
      <c r="AU167" s="221" t="s">
        <v>89</v>
      </c>
      <c r="AY167" s="20" t="s">
        <v>125</v>
      </c>
      <c r="BE167" s="222">
        <f>IF(N167="základní",J167,0)</f>
        <v>0</v>
      </c>
      <c r="BF167" s="222">
        <f>IF(N167="snížená",J167,0)</f>
        <v>0</v>
      </c>
      <c r="BG167" s="222">
        <f>IF(N167="zákl. přenesená",J167,0)</f>
        <v>0</v>
      </c>
      <c r="BH167" s="222">
        <f>IF(N167="sníž. přenesená",J167,0)</f>
        <v>0</v>
      </c>
      <c r="BI167" s="222">
        <f>IF(N167="nulová",J167,0)</f>
        <v>0</v>
      </c>
      <c r="BJ167" s="20" t="s">
        <v>87</v>
      </c>
      <c r="BK167" s="222">
        <f>ROUND(I167*H167,2)</f>
        <v>0</v>
      </c>
      <c r="BL167" s="20" t="s">
        <v>132</v>
      </c>
      <c r="BM167" s="221" t="s">
        <v>263</v>
      </c>
    </row>
    <row r="168" s="2" customFormat="1">
      <c r="A168" s="42"/>
      <c r="B168" s="43"/>
      <c r="C168" s="44"/>
      <c r="D168" s="223" t="s">
        <v>134</v>
      </c>
      <c r="E168" s="44"/>
      <c r="F168" s="224" t="s">
        <v>262</v>
      </c>
      <c r="G168" s="44"/>
      <c r="H168" s="44"/>
      <c r="I168" s="225"/>
      <c r="J168" s="44"/>
      <c r="K168" s="44"/>
      <c r="L168" s="48"/>
      <c r="M168" s="226"/>
      <c r="N168" s="227"/>
      <c r="O168" s="88"/>
      <c r="P168" s="88"/>
      <c r="Q168" s="88"/>
      <c r="R168" s="88"/>
      <c r="S168" s="88"/>
      <c r="T168" s="89"/>
      <c r="U168" s="42"/>
      <c r="V168" s="42"/>
      <c r="W168" s="42"/>
      <c r="X168" s="42"/>
      <c r="Y168" s="42"/>
      <c r="Z168" s="42"/>
      <c r="AA168" s="42"/>
      <c r="AB168" s="42"/>
      <c r="AC168" s="42"/>
      <c r="AD168" s="42"/>
      <c r="AE168" s="42"/>
      <c r="AT168" s="20" t="s">
        <v>134</v>
      </c>
      <c r="AU168" s="20" t="s">
        <v>89</v>
      </c>
    </row>
    <row r="169" s="2" customFormat="1">
      <c r="A169" s="42"/>
      <c r="B169" s="43"/>
      <c r="C169" s="44"/>
      <c r="D169" s="229" t="s">
        <v>151</v>
      </c>
      <c r="E169" s="44"/>
      <c r="F169" s="230" t="s">
        <v>264</v>
      </c>
      <c r="G169" s="44"/>
      <c r="H169" s="44"/>
      <c r="I169" s="225"/>
      <c r="J169" s="44"/>
      <c r="K169" s="44"/>
      <c r="L169" s="48"/>
      <c r="M169" s="226"/>
      <c r="N169" s="227"/>
      <c r="O169" s="88"/>
      <c r="P169" s="88"/>
      <c r="Q169" s="88"/>
      <c r="R169" s="88"/>
      <c r="S169" s="88"/>
      <c r="T169" s="89"/>
      <c r="U169" s="42"/>
      <c r="V169" s="42"/>
      <c r="W169" s="42"/>
      <c r="X169" s="42"/>
      <c r="Y169" s="42"/>
      <c r="Z169" s="42"/>
      <c r="AA169" s="42"/>
      <c r="AB169" s="42"/>
      <c r="AC169" s="42"/>
      <c r="AD169" s="42"/>
      <c r="AE169" s="42"/>
      <c r="AT169" s="20" t="s">
        <v>151</v>
      </c>
      <c r="AU169" s="20" t="s">
        <v>89</v>
      </c>
    </row>
    <row r="170" s="2" customFormat="1" ht="16.5" customHeight="1">
      <c r="A170" s="42"/>
      <c r="B170" s="43"/>
      <c r="C170" s="209" t="s">
        <v>265</v>
      </c>
      <c r="D170" s="209" t="s">
        <v>128</v>
      </c>
      <c r="E170" s="210" t="s">
        <v>266</v>
      </c>
      <c r="F170" s="211" t="s">
        <v>267</v>
      </c>
      <c r="G170" s="212" t="s">
        <v>131</v>
      </c>
      <c r="H170" s="213">
        <v>1</v>
      </c>
      <c r="I170" s="214"/>
      <c r="J170" s="215">
        <f>ROUND(I170*H170,2)</f>
        <v>0</v>
      </c>
      <c r="K170" s="216"/>
      <c r="L170" s="48"/>
      <c r="M170" s="217" t="s">
        <v>41</v>
      </c>
      <c r="N170" s="218" t="s">
        <v>51</v>
      </c>
      <c r="O170" s="88"/>
      <c r="P170" s="219">
        <f>O170*H170</f>
        <v>0</v>
      </c>
      <c r="Q170" s="219">
        <v>0</v>
      </c>
      <c r="R170" s="219">
        <f>Q170*H170</f>
        <v>0</v>
      </c>
      <c r="S170" s="219">
        <v>0</v>
      </c>
      <c r="T170" s="220">
        <f>S170*H170</f>
        <v>0</v>
      </c>
      <c r="U170" s="42"/>
      <c r="V170" s="42"/>
      <c r="W170" s="42"/>
      <c r="X170" s="42"/>
      <c r="Y170" s="42"/>
      <c r="Z170" s="42"/>
      <c r="AA170" s="42"/>
      <c r="AB170" s="42"/>
      <c r="AC170" s="42"/>
      <c r="AD170" s="42"/>
      <c r="AE170" s="42"/>
      <c r="AR170" s="221" t="s">
        <v>132</v>
      </c>
      <c r="AT170" s="221" t="s">
        <v>128</v>
      </c>
      <c r="AU170" s="221" t="s">
        <v>89</v>
      </c>
      <c r="AY170" s="20" t="s">
        <v>125</v>
      </c>
      <c r="BE170" s="222">
        <f>IF(N170="základní",J170,0)</f>
        <v>0</v>
      </c>
      <c r="BF170" s="222">
        <f>IF(N170="snížená",J170,0)</f>
        <v>0</v>
      </c>
      <c r="BG170" s="222">
        <f>IF(N170="zákl. přenesená",J170,0)</f>
        <v>0</v>
      </c>
      <c r="BH170" s="222">
        <f>IF(N170="sníž. přenesená",J170,0)</f>
        <v>0</v>
      </c>
      <c r="BI170" s="222">
        <f>IF(N170="nulová",J170,0)</f>
        <v>0</v>
      </c>
      <c r="BJ170" s="20" t="s">
        <v>87</v>
      </c>
      <c r="BK170" s="222">
        <f>ROUND(I170*H170,2)</f>
        <v>0</v>
      </c>
      <c r="BL170" s="20" t="s">
        <v>132</v>
      </c>
      <c r="BM170" s="221" t="s">
        <v>268</v>
      </c>
    </row>
    <row r="171" s="2" customFormat="1">
      <c r="A171" s="42"/>
      <c r="B171" s="43"/>
      <c r="C171" s="44"/>
      <c r="D171" s="223" t="s">
        <v>134</v>
      </c>
      <c r="E171" s="44"/>
      <c r="F171" s="224" t="s">
        <v>267</v>
      </c>
      <c r="G171" s="44"/>
      <c r="H171" s="44"/>
      <c r="I171" s="225"/>
      <c r="J171" s="44"/>
      <c r="K171" s="44"/>
      <c r="L171" s="48"/>
      <c r="M171" s="226"/>
      <c r="N171" s="227"/>
      <c r="O171" s="88"/>
      <c r="P171" s="88"/>
      <c r="Q171" s="88"/>
      <c r="R171" s="88"/>
      <c r="S171" s="88"/>
      <c r="T171" s="89"/>
      <c r="U171" s="42"/>
      <c r="V171" s="42"/>
      <c r="W171" s="42"/>
      <c r="X171" s="42"/>
      <c r="Y171" s="42"/>
      <c r="Z171" s="42"/>
      <c r="AA171" s="42"/>
      <c r="AB171" s="42"/>
      <c r="AC171" s="42"/>
      <c r="AD171" s="42"/>
      <c r="AE171" s="42"/>
      <c r="AT171" s="20" t="s">
        <v>134</v>
      </c>
      <c r="AU171" s="20" t="s">
        <v>89</v>
      </c>
    </row>
    <row r="172" s="2" customFormat="1">
      <c r="A172" s="42"/>
      <c r="B172" s="43"/>
      <c r="C172" s="44"/>
      <c r="D172" s="223" t="s">
        <v>135</v>
      </c>
      <c r="E172" s="44"/>
      <c r="F172" s="228" t="s">
        <v>269</v>
      </c>
      <c r="G172" s="44"/>
      <c r="H172" s="44"/>
      <c r="I172" s="225"/>
      <c r="J172" s="44"/>
      <c r="K172" s="44"/>
      <c r="L172" s="48"/>
      <c r="M172" s="226"/>
      <c r="N172" s="227"/>
      <c r="O172" s="88"/>
      <c r="P172" s="88"/>
      <c r="Q172" s="88"/>
      <c r="R172" s="88"/>
      <c r="S172" s="88"/>
      <c r="T172" s="89"/>
      <c r="U172" s="42"/>
      <c r="V172" s="42"/>
      <c r="W172" s="42"/>
      <c r="X172" s="42"/>
      <c r="Y172" s="42"/>
      <c r="Z172" s="42"/>
      <c r="AA172" s="42"/>
      <c r="AB172" s="42"/>
      <c r="AC172" s="42"/>
      <c r="AD172" s="42"/>
      <c r="AE172" s="42"/>
      <c r="AT172" s="20" t="s">
        <v>135</v>
      </c>
      <c r="AU172" s="20" t="s">
        <v>89</v>
      </c>
    </row>
    <row r="173" s="12" customFormat="1" ht="22.8" customHeight="1">
      <c r="A173" s="12"/>
      <c r="B173" s="193"/>
      <c r="C173" s="194"/>
      <c r="D173" s="195" t="s">
        <v>79</v>
      </c>
      <c r="E173" s="207" t="s">
        <v>270</v>
      </c>
      <c r="F173" s="207" t="s">
        <v>271</v>
      </c>
      <c r="G173" s="194"/>
      <c r="H173" s="194"/>
      <c r="I173" s="197"/>
      <c r="J173" s="208">
        <f>BK173</f>
        <v>0</v>
      </c>
      <c r="K173" s="194"/>
      <c r="L173" s="199"/>
      <c r="M173" s="200"/>
      <c r="N173" s="201"/>
      <c r="O173" s="201"/>
      <c r="P173" s="202">
        <f>SUM(P174:P192)</f>
        <v>0</v>
      </c>
      <c r="Q173" s="201"/>
      <c r="R173" s="202">
        <f>SUM(R174:R192)</f>
        <v>0</v>
      </c>
      <c r="S173" s="201"/>
      <c r="T173" s="203">
        <f>SUM(T174:T192)</f>
        <v>0</v>
      </c>
      <c r="U173" s="12"/>
      <c r="V173" s="12"/>
      <c r="W173" s="12"/>
      <c r="X173" s="12"/>
      <c r="Y173" s="12"/>
      <c r="Z173" s="12"/>
      <c r="AA173" s="12"/>
      <c r="AB173" s="12"/>
      <c r="AC173" s="12"/>
      <c r="AD173" s="12"/>
      <c r="AE173" s="12"/>
      <c r="AR173" s="204" t="s">
        <v>124</v>
      </c>
      <c r="AT173" s="205" t="s">
        <v>79</v>
      </c>
      <c r="AU173" s="205" t="s">
        <v>87</v>
      </c>
      <c r="AY173" s="204" t="s">
        <v>125</v>
      </c>
      <c r="BK173" s="206">
        <f>SUM(BK174:BK192)</f>
        <v>0</v>
      </c>
    </row>
    <row r="174" s="2" customFormat="1" ht="16.5" customHeight="1">
      <c r="A174" s="42"/>
      <c r="B174" s="43"/>
      <c r="C174" s="209" t="s">
        <v>272</v>
      </c>
      <c r="D174" s="209" t="s">
        <v>128</v>
      </c>
      <c r="E174" s="210" t="s">
        <v>273</v>
      </c>
      <c r="F174" s="211" t="s">
        <v>274</v>
      </c>
      <c r="G174" s="212" t="s">
        <v>131</v>
      </c>
      <c r="H174" s="213">
        <v>1</v>
      </c>
      <c r="I174" s="214"/>
      <c r="J174" s="215">
        <f>ROUND(I174*H174,2)</f>
        <v>0</v>
      </c>
      <c r="K174" s="216"/>
      <c r="L174" s="48"/>
      <c r="M174" s="217" t="s">
        <v>41</v>
      </c>
      <c r="N174" s="218" t="s">
        <v>51</v>
      </c>
      <c r="O174" s="88"/>
      <c r="P174" s="219">
        <f>O174*H174</f>
        <v>0</v>
      </c>
      <c r="Q174" s="219">
        <v>0</v>
      </c>
      <c r="R174" s="219">
        <f>Q174*H174</f>
        <v>0</v>
      </c>
      <c r="S174" s="219">
        <v>0</v>
      </c>
      <c r="T174" s="220">
        <f>S174*H174</f>
        <v>0</v>
      </c>
      <c r="U174" s="42"/>
      <c r="V174" s="42"/>
      <c r="W174" s="42"/>
      <c r="X174" s="42"/>
      <c r="Y174" s="42"/>
      <c r="Z174" s="42"/>
      <c r="AA174" s="42"/>
      <c r="AB174" s="42"/>
      <c r="AC174" s="42"/>
      <c r="AD174" s="42"/>
      <c r="AE174" s="42"/>
      <c r="AR174" s="221" t="s">
        <v>132</v>
      </c>
      <c r="AT174" s="221" t="s">
        <v>128</v>
      </c>
      <c r="AU174" s="221" t="s">
        <v>89</v>
      </c>
      <c r="AY174" s="20" t="s">
        <v>125</v>
      </c>
      <c r="BE174" s="222">
        <f>IF(N174="základní",J174,0)</f>
        <v>0</v>
      </c>
      <c r="BF174" s="222">
        <f>IF(N174="snížená",J174,0)</f>
        <v>0</v>
      </c>
      <c r="BG174" s="222">
        <f>IF(N174="zákl. přenesená",J174,0)</f>
        <v>0</v>
      </c>
      <c r="BH174" s="222">
        <f>IF(N174="sníž. přenesená",J174,0)</f>
        <v>0</v>
      </c>
      <c r="BI174" s="222">
        <f>IF(N174="nulová",J174,0)</f>
        <v>0</v>
      </c>
      <c r="BJ174" s="20" t="s">
        <v>87</v>
      </c>
      <c r="BK174" s="222">
        <f>ROUND(I174*H174,2)</f>
        <v>0</v>
      </c>
      <c r="BL174" s="20" t="s">
        <v>132</v>
      </c>
      <c r="BM174" s="221" t="s">
        <v>275</v>
      </c>
    </row>
    <row r="175" s="2" customFormat="1">
      <c r="A175" s="42"/>
      <c r="B175" s="43"/>
      <c r="C175" s="44"/>
      <c r="D175" s="223" t="s">
        <v>134</v>
      </c>
      <c r="E175" s="44"/>
      <c r="F175" s="224" t="s">
        <v>274</v>
      </c>
      <c r="G175" s="44"/>
      <c r="H175" s="44"/>
      <c r="I175" s="225"/>
      <c r="J175" s="44"/>
      <c r="K175" s="44"/>
      <c r="L175" s="48"/>
      <c r="M175" s="226"/>
      <c r="N175" s="227"/>
      <c r="O175" s="88"/>
      <c r="P175" s="88"/>
      <c r="Q175" s="88"/>
      <c r="R175" s="88"/>
      <c r="S175" s="88"/>
      <c r="T175" s="89"/>
      <c r="U175" s="42"/>
      <c r="V175" s="42"/>
      <c r="W175" s="42"/>
      <c r="X175" s="42"/>
      <c r="Y175" s="42"/>
      <c r="Z175" s="42"/>
      <c r="AA175" s="42"/>
      <c r="AB175" s="42"/>
      <c r="AC175" s="42"/>
      <c r="AD175" s="42"/>
      <c r="AE175" s="42"/>
      <c r="AT175" s="20" t="s">
        <v>134</v>
      </c>
      <c r="AU175" s="20" t="s">
        <v>89</v>
      </c>
    </row>
    <row r="176" s="2" customFormat="1">
      <c r="A176" s="42"/>
      <c r="B176" s="43"/>
      <c r="C176" s="44"/>
      <c r="D176" s="229" t="s">
        <v>151</v>
      </c>
      <c r="E176" s="44"/>
      <c r="F176" s="230" t="s">
        <v>276</v>
      </c>
      <c r="G176" s="44"/>
      <c r="H176" s="44"/>
      <c r="I176" s="225"/>
      <c r="J176" s="44"/>
      <c r="K176" s="44"/>
      <c r="L176" s="48"/>
      <c r="M176" s="226"/>
      <c r="N176" s="227"/>
      <c r="O176" s="88"/>
      <c r="P176" s="88"/>
      <c r="Q176" s="88"/>
      <c r="R176" s="88"/>
      <c r="S176" s="88"/>
      <c r="T176" s="89"/>
      <c r="U176" s="42"/>
      <c r="V176" s="42"/>
      <c r="W176" s="42"/>
      <c r="X176" s="42"/>
      <c r="Y176" s="42"/>
      <c r="Z176" s="42"/>
      <c r="AA176" s="42"/>
      <c r="AB176" s="42"/>
      <c r="AC176" s="42"/>
      <c r="AD176" s="42"/>
      <c r="AE176" s="42"/>
      <c r="AT176" s="20" t="s">
        <v>151</v>
      </c>
      <c r="AU176" s="20" t="s">
        <v>89</v>
      </c>
    </row>
    <row r="177" s="2" customFormat="1" ht="16.5" customHeight="1">
      <c r="A177" s="42"/>
      <c r="B177" s="43"/>
      <c r="C177" s="209" t="s">
        <v>277</v>
      </c>
      <c r="D177" s="209" t="s">
        <v>128</v>
      </c>
      <c r="E177" s="210" t="s">
        <v>278</v>
      </c>
      <c r="F177" s="211" t="s">
        <v>279</v>
      </c>
      <c r="G177" s="212" t="s">
        <v>144</v>
      </c>
      <c r="H177" s="213">
        <v>1</v>
      </c>
      <c r="I177" s="214"/>
      <c r="J177" s="215">
        <f>ROUND(I177*H177,2)</f>
        <v>0</v>
      </c>
      <c r="K177" s="216"/>
      <c r="L177" s="48"/>
      <c r="M177" s="217" t="s">
        <v>41</v>
      </c>
      <c r="N177" s="218" t="s">
        <v>51</v>
      </c>
      <c r="O177" s="88"/>
      <c r="P177" s="219">
        <f>O177*H177</f>
        <v>0</v>
      </c>
      <c r="Q177" s="219">
        <v>0</v>
      </c>
      <c r="R177" s="219">
        <f>Q177*H177</f>
        <v>0</v>
      </c>
      <c r="S177" s="219">
        <v>0</v>
      </c>
      <c r="T177" s="220">
        <f>S177*H177</f>
        <v>0</v>
      </c>
      <c r="U177" s="42"/>
      <c r="V177" s="42"/>
      <c r="W177" s="42"/>
      <c r="X177" s="42"/>
      <c r="Y177" s="42"/>
      <c r="Z177" s="42"/>
      <c r="AA177" s="42"/>
      <c r="AB177" s="42"/>
      <c r="AC177" s="42"/>
      <c r="AD177" s="42"/>
      <c r="AE177" s="42"/>
      <c r="AR177" s="221" t="s">
        <v>132</v>
      </c>
      <c r="AT177" s="221" t="s">
        <v>128</v>
      </c>
      <c r="AU177" s="221" t="s">
        <v>89</v>
      </c>
      <c r="AY177" s="20" t="s">
        <v>125</v>
      </c>
      <c r="BE177" s="222">
        <f>IF(N177="základní",J177,0)</f>
        <v>0</v>
      </c>
      <c r="BF177" s="222">
        <f>IF(N177="snížená",J177,0)</f>
        <v>0</v>
      </c>
      <c r="BG177" s="222">
        <f>IF(N177="zákl. přenesená",J177,0)</f>
        <v>0</v>
      </c>
      <c r="BH177" s="222">
        <f>IF(N177="sníž. přenesená",J177,0)</f>
        <v>0</v>
      </c>
      <c r="BI177" s="222">
        <f>IF(N177="nulová",J177,0)</f>
        <v>0</v>
      </c>
      <c r="BJ177" s="20" t="s">
        <v>87</v>
      </c>
      <c r="BK177" s="222">
        <f>ROUND(I177*H177,2)</f>
        <v>0</v>
      </c>
      <c r="BL177" s="20" t="s">
        <v>132</v>
      </c>
      <c r="BM177" s="221" t="s">
        <v>280</v>
      </c>
    </row>
    <row r="178" s="2" customFormat="1">
      <c r="A178" s="42"/>
      <c r="B178" s="43"/>
      <c r="C178" s="44"/>
      <c r="D178" s="223" t="s">
        <v>134</v>
      </c>
      <c r="E178" s="44"/>
      <c r="F178" s="224" t="s">
        <v>279</v>
      </c>
      <c r="G178" s="44"/>
      <c r="H178" s="44"/>
      <c r="I178" s="225"/>
      <c r="J178" s="44"/>
      <c r="K178" s="44"/>
      <c r="L178" s="48"/>
      <c r="M178" s="226"/>
      <c r="N178" s="227"/>
      <c r="O178" s="88"/>
      <c r="P178" s="88"/>
      <c r="Q178" s="88"/>
      <c r="R178" s="88"/>
      <c r="S178" s="88"/>
      <c r="T178" s="89"/>
      <c r="U178" s="42"/>
      <c r="V178" s="42"/>
      <c r="W178" s="42"/>
      <c r="X178" s="42"/>
      <c r="Y178" s="42"/>
      <c r="Z178" s="42"/>
      <c r="AA178" s="42"/>
      <c r="AB178" s="42"/>
      <c r="AC178" s="42"/>
      <c r="AD178" s="42"/>
      <c r="AE178" s="42"/>
      <c r="AT178" s="20" t="s">
        <v>134</v>
      </c>
      <c r="AU178" s="20" t="s">
        <v>89</v>
      </c>
    </row>
    <row r="179" s="2" customFormat="1">
      <c r="A179" s="42"/>
      <c r="B179" s="43"/>
      <c r="C179" s="44"/>
      <c r="D179" s="223" t="s">
        <v>135</v>
      </c>
      <c r="E179" s="44"/>
      <c r="F179" s="228" t="s">
        <v>281</v>
      </c>
      <c r="G179" s="44"/>
      <c r="H179" s="44"/>
      <c r="I179" s="225"/>
      <c r="J179" s="44"/>
      <c r="K179" s="44"/>
      <c r="L179" s="48"/>
      <c r="M179" s="226"/>
      <c r="N179" s="227"/>
      <c r="O179" s="88"/>
      <c r="P179" s="88"/>
      <c r="Q179" s="88"/>
      <c r="R179" s="88"/>
      <c r="S179" s="88"/>
      <c r="T179" s="89"/>
      <c r="U179" s="42"/>
      <c r="V179" s="42"/>
      <c r="W179" s="42"/>
      <c r="X179" s="42"/>
      <c r="Y179" s="42"/>
      <c r="Z179" s="42"/>
      <c r="AA179" s="42"/>
      <c r="AB179" s="42"/>
      <c r="AC179" s="42"/>
      <c r="AD179" s="42"/>
      <c r="AE179" s="42"/>
      <c r="AT179" s="20" t="s">
        <v>135</v>
      </c>
      <c r="AU179" s="20" t="s">
        <v>89</v>
      </c>
    </row>
    <row r="180" s="2" customFormat="1" ht="16.5" customHeight="1">
      <c r="A180" s="42"/>
      <c r="B180" s="43"/>
      <c r="C180" s="209" t="s">
        <v>282</v>
      </c>
      <c r="D180" s="209" t="s">
        <v>128</v>
      </c>
      <c r="E180" s="210" t="s">
        <v>283</v>
      </c>
      <c r="F180" s="211" t="s">
        <v>284</v>
      </c>
      <c r="G180" s="212" t="s">
        <v>131</v>
      </c>
      <c r="H180" s="213">
        <v>1</v>
      </c>
      <c r="I180" s="214"/>
      <c r="J180" s="215">
        <f>ROUND(I180*H180,2)</f>
        <v>0</v>
      </c>
      <c r="K180" s="216"/>
      <c r="L180" s="48"/>
      <c r="M180" s="217" t="s">
        <v>41</v>
      </c>
      <c r="N180" s="218" t="s">
        <v>51</v>
      </c>
      <c r="O180" s="88"/>
      <c r="P180" s="219">
        <f>O180*H180</f>
        <v>0</v>
      </c>
      <c r="Q180" s="219">
        <v>0</v>
      </c>
      <c r="R180" s="219">
        <f>Q180*H180</f>
        <v>0</v>
      </c>
      <c r="S180" s="219">
        <v>0</v>
      </c>
      <c r="T180" s="220">
        <f>S180*H180</f>
        <v>0</v>
      </c>
      <c r="U180" s="42"/>
      <c r="V180" s="42"/>
      <c r="W180" s="42"/>
      <c r="X180" s="42"/>
      <c r="Y180" s="42"/>
      <c r="Z180" s="42"/>
      <c r="AA180" s="42"/>
      <c r="AB180" s="42"/>
      <c r="AC180" s="42"/>
      <c r="AD180" s="42"/>
      <c r="AE180" s="42"/>
      <c r="AR180" s="221" t="s">
        <v>132</v>
      </c>
      <c r="AT180" s="221" t="s">
        <v>128</v>
      </c>
      <c r="AU180" s="221" t="s">
        <v>89</v>
      </c>
      <c r="AY180" s="20" t="s">
        <v>125</v>
      </c>
      <c r="BE180" s="222">
        <f>IF(N180="základní",J180,0)</f>
        <v>0</v>
      </c>
      <c r="BF180" s="222">
        <f>IF(N180="snížená",J180,0)</f>
        <v>0</v>
      </c>
      <c r="BG180" s="222">
        <f>IF(N180="zákl. přenesená",J180,0)</f>
        <v>0</v>
      </c>
      <c r="BH180" s="222">
        <f>IF(N180="sníž. přenesená",J180,0)</f>
        <v>0</v>
      </c>
      <c r="BI180" s="222">
        <f>IF(N180="nulová",J180,0)</f>
        <v>0</v>
      </c>
      <c r="BJ180" s="20" t="s">
        <v>87</v>
      </c>
      <c r="BK180" s="222">
        <f>ROUND(I180*H180,2)</f>
        <v>0</v>
      </c>
      <c r="BL180" s="20" t="s">
        <v>132</v>
      </c>
      <c r="BM180" s="221" t="s">
        <v>285</v>
      </c>
    </row>
    <row r="181" s="2" customFormat="1">
      <c r="A181" s="42"/>
      <c r="B181" s="43"/>
      <c r="C181" s="44"/>
      <c r="D181" s="223" t="s">
        <v>134</v>
      </c>
      <c r="E181" s="44"/>
      <c r="F181" s="224" t="s">
        <v>284</v>
      </c>
      <c r="G181" s="44"/>
      <c r="H181" s="44"/>
      <c r="I181" s="225"/>
      <c r="J181" s="44"/>
      <c r="K181" s="44"/>
      <c r="L181" s="48"/>
      <c r="M181" s="226"/>
      <c r="N181" s="227"/>
      <c r="O181" s="88"/>
      <c r="P181" s="88"/>
      <c r="Q181" s="88"/>
      <c r="R181" s="88"/>
      <c r="S181" s="88"/>
      <c r="T181" s="89"/>
      <c r="U181" s="42"/>
      <c r="V181" s="42"/>
      <c r="W181" s="42"/>
      <c r="X181" s="42"/>
      <c r="Y181" s="42"/>
      <c r="Z181" s="42"/>
      <c r="AA181" s="42"/>
      <c r="AB181" s="42"/>
      <c r="AC181" s="42"/>
      <c r="AD181" s="42"/>
      <c r="AE181" s="42"/>
      <c r="AT181" s="20" t="s">
        <v>134</v>
      </c>
      <c r="AU181" s="20" t="s">
        <v>89</v>
      </c>
    </row>
    <row r="182" s="2" customFormat="1">
      <c r="A182" s="42"/>
      <c r="B182" s="43"/>
      <c r="C182" s="44"/>
      <c r="D182" s="229" t="s">
        <v>151</v>
      </c>
      <c r="E182" s="44"/>
      <c r="F182" s="230" t="s">
        <v>286</v>
      </c>
      <c r="G182" s="44"/>
      <c r="H182" s="44"/>
      <c r="I182" s="225"/>
      <c r="J182" s="44"/>
      <c r="K182" s="44"/>
      <c r="L182" s="48"/>
      <c r="M182" s="226"/>
      <c r="N182" s="227"/>
      <c r="O182" s="88"/>
      <c r="P182" s="88"/>
      <c r="Q182" s="88"/>
      <c r="R182" s="88"/>
      <c r="S182" s="88"/>
      <c r="T182" s="89"/>
      <c r="U182" s="42"/>
      <c r="V182" s="42"/>
      <c r="W182" s="42"/>
      <c r="X182" s="42"/>
      <c r="Y182" s="42"/>
      <c r="Z182" s="42"/>
      <c r="AA182" s="42"/>
      <c r="AB182" s="42"/>
      <c r="AC182" s="42"/>
      <c r="AD182" s="42"/>
      <c r="AE182" s="42"/>
      <c r="AT182" s="20" t="s">
        <v>151</v>
      </c>
      <c r="AU182" s="20" t="s">
        <v>89</v>
      </c>
    </row>
    <row r="183" s="2" customFormat="1">
      <c r="A183" s="42"/>
      <c r="B183" s="43"/>
      <c r="C183" s="44"/>
      <c r="D183" s="223" t="s">
        <v>135</v>
      </c>
      <c r="E183" s="44"/>
      <c r="F183" s="228" t="s">
        <v>287</v>
      </c>
      <c r="G183" s="44"/>
      <c r="H183" s="44"/>
      <c r="I183" s="225"/>
      <c r="J183" s="44"/>
      <c r="K183" s="44"/>
      <c r="L183" s="48"/>
      <c r="M183" s="226"/>
      <c r="N183" s="227"/>
      <c r="O183" s="88"/>
      <c r="P183" s="88"/>
      <c r="Q183" s="88"/>
      <c r="R183" s="88"/>
      <c r="S183" s="88"/>
      <c r="T183" s="89"/>
      <c r="U183" s="42"/>
      <c r="V183" s="42"/>
      <c r="W183" s="42"/>
      <c r="X183" s="42"/>
      <c r="Y183" s="42"/>
      <c r="Z183" s="42"/>
      <c r="AA183" s="42"/>
      <c r="AB183" s="42"/>
      <c r="AC183" s="42"/>
      <c r="AD183" s="42"/>
      <c r="AE183" s="42"/>
      <c r="AT183" s="20" t="s">
        <v>135</v>
      </c>
      <c r="AU183" s="20" t="s">
        <v>89</v>
      </c>
    </row>
    <row r="184" s="13" customFormat="1">
      <c r="A184" s="13"/>
      <c r="B184" s="231"/>
      <c r="C184" s="232"/>
      <c r="D184" s="223" t="s">
        <v>153</v>
      </c>
      <c r="E184" s="233" t="s">
        <v>41</v>
      </c>
      <c r="F184" s="234" t="s">
        <v>288</v>
      </c>
      <c r="G184" s="232"/>
      <c r="H184" s="235">
        <v>0.5</v>
      </c>
      <c r="I184" s="236"/>
      <c r="J184" s="232"/>
      <c r="K184" s="232"/>
      <c r="L184" s="237"/>
      <c r="M184" s="238"/>
      <c r="N184" s="239"/>
      <c r="O184" s="239"/>
      <c r="P184" s="239"/>
      <c r="Q184" s="239"/>
      <c r="R184" s="239"/>
      <c r="S184" s="239"/>
      <c r="T184" s="240"/>
      <c r="U184" s="13"/>
      <c r="V184" s="13"/>
      <c r="W184" s="13"/>
      <c r="X184" s="13"/>
      <c r="Y184" s="13"/>
      <c r="Z184" s="13"/>
      <c r="AA184" s="13"/>
      <c r="AB184" s="13"/>
      <c r="AC184" s="13"/>
      <c r="AD184" s="13"/>
      <c r="AE184" s="13"/>
      <c r="AT184" s="241" t="s">
        <v>153</v>
      </c>
      <c r="AU184" s="241" t="s">
        <v>89</v>
      </c>
      <c r="AV184" s="13" t="s">
        <v>89</v>
      </c>
      <c r="AW184" s="13" t="s">
        <v>42</v>
      </c>
      <c r="AX184" s="13" t="s">
        <v>80</v>
      </c>
      <c r="AY184" s="241" t="s">
        <v>125</v>
      </c>
    </row>
    <row r="185" s="13" customFormat="1">
      <c r="A185" s="13"/>
      <c r="B185" s="231"/>
      <c r="C185" s="232"/>
      <c r="D185" s="223" t="s">
        <v>153</v>
      </c>
      <c r="E185" s="233" t="s">
        <v>41</v>
      </c>
      <c r="F185" s="234" t="s">
        <v>289</v>
      </c>
      <c r="G185" s="232"/>
      <c r="H185" s="235">
        <v>0.5</v>
      </c>
      <c r="I185" s="236"/>
      <c r="J185" s="232"/>
      <c r="K185" s="232"/>
      <c r="L185" s="237"/>
      <c r="M185" s="238"/>
      <c r="N185" s="239"/>
      <c r="O185" s="239"/>
      <c r="P185" s="239"/>
      <c r="Q185" s="239"/>
      <c r="R185" s="239"/>
      <c r="S185" s="239"/>
      <c r="T185" s="240"/>
      <c r="U185" s="13"/>
      <c r="V185" s="13"/>
      <c r="W185" s="13"/>
      <c r="X185" s="13"/>
      <c r="Y185" s="13"/>
      <c r="Z185" s="13"/>
      <c r="AA185" s="13"/>
      <c r="AB185" s="13"/>
      <c r="AC185" s="13"/>
      <c r="AD185" s="13"/>
      <c r="AE185" s="13"/>
      <c r="AT185" s="241" t="s">
        <v>153</v>
      </c>
      <c r="AU185" s="241" t="s">
        <v>89</v>
      </c>
      <c r="AV185" s="13" t="s">
        <v>89</v>
      </c>
      <c r="AW185" s="13" t="s">
        <v>42</v>
      </c>
      <c r="AX185" s="13" t="s">
        <v>80</v>
      </c>
      <c r="AY185" s="241" t="s">
        <v>125</v>
      </c>
    </row>
    <row r="186" s="14" customFormat="1">
      <c r="A186" s="14"/>
      <c r="B186" s="242"/>
      <c r="C186" s="243"/>
      <c r="D186" s="223" t="s">
        <v>153</v>
      </c>
      <c r="E186" s="244" t="s">
        <v>41</v>
      </c>
      <c r="F186" s="245" t="s">
        <v>290</v>
      </c>
      <c r="G186" s="243"/>
      <c r="H186" s="246">
        <v>1</v>
      </c>
      <c r="I186" s="247"/>
      <c r="J186" s="243"/>
      <c r="K186" s="243"/>
      <c r="L186" s="248"/>
      <c r="M186" s="249"/>
      <c r="N186" s="250"/>
      <c r="O186" s="250"/>
      <c r="P186" s="250"/>
      <c r="Q186" s="250"/>
      <c r="R186" s="250"/>
      <c r="S186" s="250"/>
      <c r="T186" s="251"/>
      <c r="U186" s="14"/>
      <c r="V186" s="14"/>
      <c r="W186" s="14"/>
      <c r="X186" s="14"/>
      <c r="Y186" s="14"/>
      <c r="Z186" s="14"/>
      <c r="AA186" s="14"/>
      <c r="AB186" s="14"/>
      <c r="AC186" s="14"/>
      <c r="AD186" s="14"/>
      <c r="AE186" s="14"/>
      <c r="AT186" s="252" t="s">
        <v>153</v>
      </c>
      <c r="AU186" s="252" t="s">
        <v>89</v>
      </c>
      <c r="AV186" s="14" t="s">
        <v>147</v>
      </c>
      <c r="AW186" s="14" t="s">
        <v>42</v>
      </c>
      <c r="AX186" s="14" t="s">
        <v>87</v>
      </c>
      <c r="AY186" s="252" t="s">
        <v>125</v>
      </c>
    </row>
    <row r="187" s="2" customFormat="1" ht="38.55" customHeight="1">
      <c r="A187" s="42"/>
      <c r="B187" s="43"/>
      <c r="C187" s="209" t="s">
        <v>291</v>
      </c>
      <c r="D187" s="209" t="s">
        <v>128</v>
      </c>
      <c r="E187" s="210" t="s">
        <v>292</v>
      </c>
      <c r="F187" s="211" t="s">
        <v>293</v>
      </c>
      <c r="G187" s="212" t="s">
        <v>144</v>
      </c>
      <c r="H187" s="213">
        <v>1</v>
      </c>
      <c r="I187" s="214"/>
      <c r="J187" s="215">
        <f>ROUND(I187*H187,2)</f>
        <v>0</v>
      </c>
      <c r="K187" s="216"/>
      <c r="L187" s="48"/>
      <c r="M187" s="217" t="s">
        <v>41</v>
      </c>
      <c r="N187" s="218" t="s">
        <v>51</v>
      </c>
      <c r="O187" s="88"/>
      <c r="P187" s="219">
        <f>O187*H187</f>
        <v>0</v>
      </c>
      <c r="Q187" s="219">
        <v>0</v>
      </c>
      <c r="R187" s="219">
        <f>Q187*H187</f>
        <v>0</v>
      </c>
      <c r="S187" s="219">
        <v>0</v>
      </c>
      <c r="T187" s="220">
        <f>S187*H187</f>
        <v>0</v>
      </c>
      <c r="U187" s="42"/>
      <c r="V187" s="42"/>
      <c r="W187" s="42"/>
      <c r="X187" s="42"/>
      <c r="Y187" s="42"/>
      <c r="Z187" s="42"/>
      <c r="AA187" s="42"/>
      <c r="AB187" s="42"/>
      <c r="AC187" s="42"/>
      <c r="AD187" s="42"/>
      <c r="AE187" s="42"/>
      <c r="AR187" s="221" t="s">
        <v>132</v>
      </c>
      <c r="AT187" s="221" t="s">
        <v>128</v>
      </c>
      <c r="AU187" s="221" t="s">
        <v>89</v>
      </c>
      <c r="AY187" s="20" t="s">
        <v>125</v>
      </c>
      <c r="BE187" s="222">
        <f>IF(N187="základní",J187,0)</f>
        <v>0</v>
      </c>
      <c r="BF187" s="222">
        <f>IF(N187="snížená",J187,0)</f>
        <v>0</v>
      </c>
      <c r="BG187" s="222">
        <f>IF(N187="zákl. přenesená",J187,0)</f>
        <v>0</v>
      </c>
      <c r="BH187" s="222">
        <f>IF(N187="sníž. přenesená",J187,0)</f>
        <v>0</v>
      </c>
      <c r="BI187" s="222">
        <f>IF(N187="nulová",J187,0)</f>
        <v>0</v>
      </c>
      <c r="BJ187" s="20" t="s">
        <v>87</v>
      </c>
      <c r="BK187" s="222">
        <f>ROUND(I187*H187,2)</f>
        <v>0</v>
      </c>
      <c r="BL187" s="20" t="s">
        <v>132</v>
      </c>
      <c r="BM187" s="221" t="s">
        <v>294</v>
      </c>
    </row>
    <row r="188" s="2" customFormat="1">
      <c r="A188" s="42"/>
      <c r="B188" s="43"/>
      <c r="C188" s="44"/>
      <c r="D188" s="223" t="s">
        <v>134</v>
      </c>
      <c r="E188" s="44"/>
      <c r="F188" s="224" t="s">
        <v>295</v>
      </c>
      <c r="G188" s="44"/>
      <c r="H188" s="44"/>
      <c r="I188" s="225"/>
      <c r="J188" s="44"/>
      <c r="K188" s="44"/>
      <c r="L188" s="48"/>
      <c r="M188" s="226"/>
      <c r="N188" s="227"/>
      <c r="O188" s="88"/>
      <c r="P188" s="88"/>
      <c r="Q188" s="88"/>
      <c r="R188" s="88"/>
      <c r="S188" s="88"/>
      <c r="T188" s="89"/>
      <c r="U188" s="42"/>
      <c r="V188" s="42"/>
      <c r="W188" s="42"/>
      <c r="X188" s="42"/>
      <c r="Y188" s="42"/>
      <c r="Z188" s="42"/>
      <c r="AA188" s="42"/>
      <c r="AB188" s="42"/>
      <c r="AC188" s="42"/>
      <c r="AD188" s="42"/>
      <c r="AE188" s="42"/>
      <c r="AT188" s="20" t="s">
        <v>134</v>
      </c>
      <c r="AU188" s="20" t="s">
        <v>89</v>
      </c>
    </row>
    <row r="189" s="2" customFormat="1">
      <c r="A189" s="42"/>
      <c r="B189" s="43"/>
      <c r="C189" s="44"/>
      <c r="D189" s="223" t="s">
        <v>135</v>
      </c>
      <c r="E189" s="44"/>
      <c r="F189" s="228" t="s">
        <v>296</v>
      </c>
      <c r="G189" s="44"/>
      <c r="H189" s="44"/>
      <c r="I189" s="225"/>
      <c r="J189" s="44"/>
      <c r="K189" s="44"/>
      <c r="L189" s="48"/>
      <c r="M189" s="226"/>
      <c r="N189" s="227"/>
      <c r="O189" s="88"/>
      <c r="P189" s="88"/>
      <c r="Q189" s="88"/>
      <c r="R189" s="88"/>
      <c r="S189" s="88"/>
      <c r="T189" s="89"/>
      <c r="U189" s="42"/>
      <c r="V189" s="42"/>
      <c r="W189" s="42"/>
      <c r="X189" s="42"/>
      <c r="Y189" s="42"/>
      <c r="Z189" s="42"/>
      <c r="AA189" s="42"/>
      <c r="AB189" s="42"/>
      <c r="AC189" s="42"/>
      <c r="AD189" s="42"/>
      <c r="AE189" s="42"/>
      <c r="AT189" s="20" t="s">
        <v>135</v>
      </c>
      <c r="AU189" s="20" t="s">
        <v>89</v>
      </c>
    </row>
    <row r="190" s="2" customFormat="1" ht="16.5" customHeight="1">
      <c r="A190" s="42"/>
      <c r="B190" s="43"/>
      <c r="C190" s="209" t="s">
        <v>297</v>
      </c>
      <c r="D190" s="209" t="s">
        <v>128</v>
      </c>
      <c r="E190" s="210" t="s">
        <v>298</v>
      </c>
      <c r="F190" s="211" t="s">
        <v>299</v>
      </c>
      <c r="G190" s="212" t="s">
        <v>144</v>
      </c>
      <c r="H190" s="213">
        <v>1</v>
      </c>
      <c r="I190" s="214"/>
      <c r="J190" s="215">
        <f>ROUND(I190*H190,2)</f>
        <v>0</v>
      </c>
      <c r="K190" s="216"/>
      <c r="L190" s="48"/>
      <c r="M190" s="217" t="s">
        <v>41</v>
      </c>
      <c r="N190" s="218" t="s">
        <v>51</v>
      </c>
      <c r="O190" s="88"/>
      <c r="P190" s="219">
        <f>O190*H190</f>
        <v>0</v>
      </c>
      <c r="Q190" s="219">
        <v>0</v>
      </c>
      <c r="R190" s="219">
        <f>Q190*H190</f>
        <v>0</v>
      </c>
      <c r="S190" s="219">
        <v>0</v>
      </c>
      <c r="T190" s="220">
        <f>S190*H190</f>
        <v>0</v>
      </c>
      <c r="U190" s="42"/>
      <c r="V190" s="42"/>
      <c r="W190" s="42"/>
      <c r="X190" s="42"/>
      <c r="Y190" s="42"/>
      <c r="Z190" s="42"/>
      <c r="AA190" s="42"/>
      <c r="AB190" s="42"/>
      <c r="AC190" s="42"/>
      <c r="AD190" s="42"/>
      <c r="AE190" s="42"/>
      <c r="AR190" s="221" t="s">
        <v>132</v>
      </c>
      <c r="AT190" s="221" t="s">
        <v>128</v>
      </c>
      <c r="AU190" s="221" t="s">
        <v>89</v>
      </c>
      <c r="AY190" s="20" t="s">
        <v>125</v>
      </c>
      <c r="BE190" s="222">
        <f>IF(N190="základní",J190,0)</f>
        <v>0</v>
      </c>
      <c r="BF190" s="222">
        <f>IF(N190="snížená",J190,0)</f>
        <v>0</v>
      </c>
      <c r="BG190" s="222">
        <f>IF(N190="zákl. přenesená",J190,0)</f>
        <v>0</v>
      </c>
      <c r="BH190" s="222">
        <f>IF(N190="sníž. přenesená",J190,0)</f>
        <v>0</v>
      </c>
      <c r="BI190" s="222">
        <f>IF(N190="nulová",J190,0)</f>
        <v>0</v>
      </c>
      <c r="BJ190" s="20" t="s">
        <v>87</v>
      </c>
      <c r="BK190" s="222">
        <f>ROUND(I190*H190,2)</f>
        <v>0</v>
      </c>
      <c r="BL190" s="20" t="s">
        <v>132</v>
      </c>
      <c r="BM190" s="221" t="s">
        <v>300</v>
      </c>
    </row>
    <row r="191" s="2" customFormat="1">
      <c r="A191" s="42"/>
      <c r="B191" s="43"/>
      <c r="C191" s="44"/>
      <c r="D191" s="223" t="s">
        <v>134</v>
      </c>
      <c r="E191" s="44"/>
      <c r="F191" s="224" t="s">
        <v>299</v>
      </c>
      <c r="G191" s="44"/>
      <c r="H191" s="44"/>
      <c r="I191" s="225"/>
      <c r="J191" s="44"/>
      <c r="K191" s="44"/>
      <c r="L191" s="48"/>
      <c r="M191" s="226"/>
      <c r="N191" s="227"/>
      <c r="O191" s="88"/>
      <c r="P191" s="88"/>
      <c r="Q191" s="88"/>
      <c r="R191" s="88"/>
      <c r="S191" s="88"/>
      <c r="T191" s="89"/>
      <c r="U191" s="42"/>
      <c r="V191" s="42"/>
      <c r="W191" s="42"/>
      <c r="X191" s="42"/>
      <c r="Y191" s="42"/>
      <c r="Z191" s="42"/>
      <c r="AA191" s="42"/>
      <c r="AB191" s="42"/>
      <c r="AC191" s="42"/>
      <c r="AD191" s="42"/>
      <c r="AE191" s="42"/>
      <c r="AT191" s="20" t="s">
        <v>134</v>
      </c>
      <c r="AU191" s="20" t="s">
        <v>89</v>
      </c>
    </row>
    <row r="192" s="2" customFormat="1">
      <c r="A192" s="42"/>
      <c r="B192" s="43"/>
      <c r="C192" s="44"/>
      <c r="D192" s="223" t="s">
        <v>135</v>
      </c>
      <c r="E192" s="44"/>
      <c r="F192" s="228" t="s">
        <v>301</v>
      </c>
      <c r="G192" s="44"/>
      <c r="H192" s="44"/>
      <c r="I192" s="225"/>
      <c r="J192" s="44"/>
      <c r="K192" s="44"/>
      <c r="L192" s="48"/>
      <c r="M192" s="226"/>
      <c r="N192" s="227"/>
      <c r="O192" s="88"/>
      <c r="P192" s="88"/>
      <c r="Q192" s="88"/>
      <c r="R192" s="88"/>
      <c r="S192" s="88"/>
      <c r="T192" s="89"/>
      <c r="U192" s="42"/>
      <c r="V192" s="42"/>
      <c r="W192" s="42"/>
      <c r="X192" s="42"/>
      <c r="Y192" s="42"/>
      <c r="Z192" s="42"/>
      <c r="AA192" s="42"/>
      <c r="AB192" s="42"/>
      <c r="AC192" s="42"/>
      <c r="AD192" s="42"/>
      <c r="AE192" s="42"/>
      <c r="AT192" s="20" t="s">
        <v>135</v>
      </c>
      <c r="AU192" s="20" t="s">
        <v>89</v>
      </c>
    </row>
    <row r="193" s="12" customFormat="1" ht="22.8" customHeight="1">
      <c r="A193" s="12"/>
      <c r="B193" s="193"/>
      <c r="C193" s="194"/>
      <c r="D193" s="195" t="s">
        <v>79</v>
      </c>
      <c r="E193" s="207" t="s">
        <v>302</v>
      </c>
      <c r="F193" s="207" t="s">
        <v>303</v>
      </c>
      <c r="G193" s="194"/>
      <c r="H193" s="194"/>
      <c r="I193" s="197"/>
      <c r="J193" s="208">
        <f>BK193</f>
        <v>0</v>
      </c>
      <c r="K193" s="194"/>
      <c r="L193" s="199"/>
      <c r="M193" s="200"/>
      <c r="N193" s="201"/>
      <c r="O193" s="201"/>
      <c r="P193" s="202">
        <f>SUM(P194:P197)</f>
        <v>0</v>
      </c>
      <c r="Q193" s="201"/>
      <c r="R193" s="202">
        <f>SUM(R194:R197)</f>
        <v>0</v>
      </c>
      <c r="S193" s="201"/>
      <c r="T193" s="203">
        <f>SUM(T194:T197)</f>
        <v>0</v>
      </c>
      <c r="U193" s="12"/>
      <c r="V193" s="12"/>
      <c r="W193" s="12"/>
      <c r="X193" s="12"/>
      <c r="Y193" s="12"/>
      <c r="Z193" s="12"/>
      <c r="AA193" s="12"/>
      <c r="AB193" s="12"/>
      <c r="AC193" s="12"/>
      <c r="AD193" s="12"/>
      <c r="AE193" s="12"/>
      <c r="AR193" s="204" t="s">
        <v>124</v>
      </c>
      <c r="AT193" s="205" t="s">
        <v>79</v>
      </c>
      <c r="AU193" s="205" t="s">
        <v>87</v>
      </c>
      <c r="AY193" s="204" t="s">
        <v>125</v>
      </c>
      <c r="BK193" s="206">
        <f>SUM(BK194:BK197)</f>
        <v>0</v>
      </c>
    </row>
    <row r="194" s="2" customFormat="1" ht="16.5" customHeight="1">
      <c r="A194" s="42"/>
      <c r="B194" s="43"/>
      <c r="C194" s="209" t="s">
        <v>304</v>
      </c>
      <c r="D194" s="209" t="s">
        <v>128</v>
      </c>
      <c r="E194" s="210" t="s">
        <v>305</v>
      </c>
      <c r="F194" s="211" t="s">
        <v>306</v>
      </c>
      <c r="G194" s="212" t="s">
        <v>131</v>
      </c>
      <c r="H194" s="213">
        <v>1</v>
      </c>
      <c r="I194" s="214"/>
      <c r="J194" s="215">
        <f>ROUND(I194*H194,2)</f>
        <v>0</v>
      </c>
      <c r="K194" s="216"/>
      <c r="L194" s="48"/>
      <c r="M194" s="217" t="s">
        <v>41</v>
      </c>
      <c r="N194" s="218" t="s">
        <v>51</v>
      </c>
      <c r="O194" s="88"/>
      <c r="P194" s="219">
        <f>O194*H194</f>
        <v>0</v>
      </c>
      <c r="Q194" s="219">
        <v>0</v>
      </c>
      <c r="R194" s="219">
        <f>Q194*H194</f>
        <v>0</v>
      </c>
      <c r="S194" s="219">
        <v>0</v>
      </c>
      <c r="T194" s="220">
        <f>S194*H194</f>
        <v>0</v>
      </c>
      <c r="U194" s="42"/>
      <c r="V194" s="42"/>
      <c r="W194" s="42"/>
      <c r="X194" s="42"/>
      <c r="Y194" s="42"/>
      <c r="Z194" s="42"/>
      <c r="AA194" s="42"/>
      <c r="AB194" s="42"/>
      <c r="AC194" s="42"/>
      <c r="AD194" s="42"/>
      <c r="AE194" s="42"/>
      <c r="AR194" s="221" t="s">
        <v>132</v>
      </c>
      <c r="AT194" s="221" t="s">
        <v>128</v>
      </c>
      <c r="AU194" s="221" t="s">
        <v>89</v>
      </c>
      <c r="AY194" s="20" t="s">
        <v>125</v>
      </c>
      <c r="BE194" s="222">
        <f>IF(N194="základní",J194,0)</f>
        <v>0</v>
      </c>
      <c r="BF194" s="222">
        <f>IF(N194="snížená",J194,0)</f>
        <v>0</v>
      </c>
      <c r="BG194" s="222">
        <f>IF(N194="zákl. přenesená",J194,0)</f>
        <v>0</v>
      </c>
      <c r="BH194" s="222">
        <f>IF(N194="sníž. přenesená",J194,0)</f>
        <v>0</v>
      </c>
      <c r="BI194" s="222">
        <f>IF(N194="nulová",J194,0)</f>
        <v>0</v>
      </c>
      <c r="BJ194" s="20" t="s">
        <v>87</v>
      </c>
      <c r="BK194" s="222">
        <f>ROUND(I194*H194,2)</f>
        <v>0</v>
      </c>
      <c r="BL194" s="20" t="s">
        <v>132</v>
      </c>
      <c r="BM194" s="221" t="s">
        <v>307</v>
      </c>
    </row>
    <row r="195" s="2" customFormat="1">
      <c r="A195" s="42"/>
      <c r="B195" s="43"/>
      <c r="C195" s="44"/>
      <c r="D195" s="223" t="s">
        <v>134</v>
      </c>
      <c r="E195" s="44"/>
      <c r="F195" s="224" t="s">
        <v>306</v>
      </c>
      <c r="G195" s="44"/>
      <c r="H195" s="44"/>
      <c r="I195" s="225"/>
      <c r="J195" s="44"/>
      <c r="K195" s="44"/>
      <c r="L195" s="48"/>
      <c r="M195" s="226"/>
      <c r="N195" s="227"/>
      <c r="O195" s="88"/>
      <c r="P195" s="88"/>
      <c r="Q195" s="88"/>
      <c r="R195" s="88"/>
      <c r="S195" s="88"/>
      <c r="T195" s="89"/>
      <c r="U195" s="42"/>
      <c r="V195" s="42"/>
      <c r="W195" s="42"/>
      <c r="X195" s="42"/>
      <c r="Y195" s="42"/>
      <c r="Z195" s="42"/>
      <c r="AA195" s="42"/>
      <c r="AB195" s="42"/>
      <c r="AC195" s="42"/>
      <c r="AD195" s="42"/>
      <c r="AE195" s="42"/>
      <c r="AT195" s="20" t="s">
        <v>134</v>
      </c>
      <c r="AU195" s="20" t="s">
        <v>89</v>
      </c>
    </row>
    <row r="196" s="2" customFormat="1">
      <c r="A196" s="42"/>
      <c r="B196" s="43"/>
      <c r="C196" s="44"/>
      <c r="D196" s="229" t="s">
        <v>151</v>
      </c>
      <c r="E196" s="44"/>
      <c r="F196" s="230" t="s">
        <v>308</v>
      </c>
      <c r="G196" s="44"/>
      <c r="H196" s="44"/>
      <c r="I196" s="225"/>
      <c r="J196" s="44"/>
      <c r="K196" s="44"/>
      <c r="L196" s="48"/>
      <c r="M196" s="226"/>
      <c r="N196" s="227"/>
      <c r="O196" s="88"/>
      <c r="P196" s="88"/>
      <c r="Q196" s="88"/>
      <c r="R196" s="88"/>
      <c r="S196" s="88"/>
      <c r="T196" s="89"/>
      <c r="U196" s="42"/>
      <c r="V196" s="42"/>
      <c r="W196" s="42"/>
      <c r="X196" s="42"/>
      <c r="Y196" s="42"/>
      <c r="Z196" s="42"/>
      <c r="AA196" s="42"/>
      <c r="AB196" s="42"/>
      <c r="AC196" s="42"/>
      <c r="AD196" s="42"/>
      <c r="AE196" s="42"/>
      <c r="AT196" s="20" t="s">
        <v>151</v>
      </c>
      <c r="AU196" s="20" t="s">
        <v>89</v>
      </c>
    </row>
    <row r="197" s="13" customFormat="1">
      <c r="A197" s="13"/>
      <c r="B197" s="231"/>
      <c r="C197" s="232"/>
      <c r="D197" s="223" t="s">
        <v>153</v>
      </c>
      <c r="E197" s="233" t="s">
        <v>41</v>
      </c>
      <c r="F197" s="234" t="s">
        <v>309</v>
      </c>
      <c r="G197" s="232"/>
      <c r="H197" s="235">
        <v>1</v>
      </c>
      <c r="I197" s="236"/>
      <c r="J197" s="232"/>
      <c r="K197" s="232"/>
      <c r="L197" s="237"/>
      <c r="M197" s="238"/>
      <c r="N197" s="239"/>
      <c r="O197" s="239"/>
      <c r="P197" s="239"/>
      <c r="Q197" s="239"/>
      <c r="R197" s="239"/>
      <c r="S197" s="239"/>
      <c r="T197" s="240"/>
      <c r="U197" s="13"/>
      <c r="V197" s="13"/>
      <c r="W197" s="13"/>
      <c r="X197" s="13"/>
      <c r="Y197" s="13"/>
      <c r="Z197" s="13"/>
      <c r="AA197" s="13"/>
      <c r="AB197" s="13"/>
      <c r="AC197" s="13"/>
      <c r="AD197" s="13"/>
      <c r="AE197" s="13"/>
      <c r="AT197" s="241" t="s">
        <v>153</v>
      </c>
      <c r="AU197" s="241" t="s">
        <v>89</v>
      </c>
      <c r="AV197" s="13" t="s">
        <v>89</v>
      </c>
      <c r="AW197" s="13" t="s">
        <v>42</v>
      </c>
      <c r="AX197" s="13" t="s">
        <v>87</v>
      </c>
      <c r="AY197" s="241" t="s">
        <v>125</v>
      </c>
    </row>
    <row r="198" s="12" customFormat="1" ht="22.8" customHeight="1">
      <c r="A198" s="12"/>
      <c r="B198" s="193"/>
      <c r="C198" s="194"/>
      <c r="D198" s="195" t="s">
        <v>79</v>
      </c>
      <c r="E198" s="207" t="s">
        <v>310</v>
      </c>
      <c r="F198" s="207" t="s">
        <v>311</v>
      </c>
      <c r="G198" s="194"/>
      <c r="H198" s="194"/>
      <c r="I198" s="197"/>
      <c r="J198" s="208">
        <f>BK198</f>
        <v>0</v>
      </c>
      <c r="K198" s="194"/>
      <c r="L198" s="199"/>
      <c r="M198" s="200"/>
      <c r="N198" s="201"/>
      <c r="O198" s="201"/>
      <c r="P198" s="202">
        <f>SUM(P199:P215)</f>
        <v>0</v>
      </c>
      <c r="Q198" s="201"/>
      <c r="R198" s="202">
        <f>SUM(R199:R215)</f>
        <v>0</v>
      </c>
      <c r="S198" s="201"/>
      <c r="T198" s="203">
        <f>SUM(T199:T215)</f>
        <v>0</v>
      </c>
      <c r="U198" s="12"/>
      <c r="V198" s="12"/>
      <c r="W198" s="12"/>
      <c r="X198" s="12"/>
      <c r="Y198" s="12"/>
      <c r="Z198" s="12"/>
      <c r="AA198" s="12"/>
      <c r="AB198" s="12"/>
      <c r="AC198" s="12"/>
      <c r="AD198" s="12"/>
      <c r="AE198" s="12"/>
      <c r="AR198" s="204" t="s">
        <v>124</v>
      </c>
      <c r="AT198" s="205" t="s">
        <v>79</v>
      </c>
      <c r="AU198" s="205" t="s">
        <v>87</v>
      </c>
      <c r="AY198" s="204" t="s">
        <v>125</v>
      </c>
      <c r="BK198" s="206">
        <f>SUM(BK199:BK215)</f>
        <v>0</v>
      </c>
    </row>
    <row r="199" s="2" customFormat="1" ht="16.5" customHeight="1">
      <c r="A199" s="42"/>
      <c r="B199" s="43"/>
      <c r="C199" s="209" t="s">
        <v>312</v>
      </c>
      <c r="D199" s="209" t="s">
        <v>128</v>
      </c>
      <c r="E199" s="210" t="s">
        <v>313</v>
      </c>
      <c r="F199" s="211" t="s">
        <v>314</v>
      </c>
      <c r="G199" s="212" t="s">
        <v>144</v>
      </c>
      <c r="H199" s="213">
        <v>1</v>
      </c>
      <c r="I199" s="214"/>
      <c r="J199" s="215">
        <f>ROUND(I199*H199,2)</f>
        <v>0</v>
      </c>
      <c r="K199" s="216"/>
      <c r="L199" s="48"/>
      <c r="M199" s="217" t="s">
        <v>41</v>
      </c>
      <c r="N199" s="218" t="s">
        <v>51</v>
      </c>
      <c r="O199" s="88"/>
      <c r="P199" s="219">
        <f>O199*H199</f>
        <v>0</v>
      </c>
      <c r="Q199" s="219">
        <v>0</v>
      </c>
      <c r="R199" s="219">
        <f>Q199*H199</f>
        <v>0</v>
      </c>
      <c r="S199" s="219">
        <v>0</v>
      </c>
      <c r="T199" s="220">
        <f>S199*H199</f>
        <v>0</v>
      </c>
      <c r="U199" s="42"/>
      <c r="V199" s="42"/>
      <c r="W199" s="42"/>
      <c r="X199" s="42"/>
      <c r="Y199" s="42"/>
      <c r="Z199" s="42"/>
      <c r="AA199" s="42"/>
      <c r="AB199" s="42"/>
      <c r="AC199" s="42"/>
      <c r="AD199" s="42"/>
      <c r="AE199" s="42"/>
      <c r="AR199" s="221" t="s">
        <v>132</v>
      </c>
      <c r="AT199" s="221" t="s">
        <v>128</v>
      </c>
      <c r="AU199" s="221" t="s">
        <v>89</v>
      </c>
      <c r="AY199" s="20" t="s">
        <v>125</v>
      </c>
      <c r="BE199" s="222">
        <f>IF(N199="základní",J199,0)</f>
        <v>0</v>
      </c>
      <c r="BF199" s="222">
        <f>IF(N199="snížená",J199,0)</f>
        <v>0</v>
      </c>
      <c r="BG199" s="222">
        <f>IF(N199="zákl. přenesená",J199,0)</f>
        <v>0</v>
      </c>
      <c r="BH199" s="222">
        <f>IF(N199="sníž. přenesená",J199,0)</f>
        <v>0</v>
      </c>
      <c r="BI199" s="222">
        <f>IF(N199="nulová",J199,0)</f>
        <v>0</v>
      </c>
      <c r="BJ199" s="20" t="s">
        <v>87</v>
      </c>
      <c r="BK199" s="222">
        <f>ROUND(I199*H199,2)</f>
        <v>0</v>
      </c>
      <c r="BL199" s="20" t="s">
        <v>132</v>
      </c>
      <c r="BM199" s="221" t="s">
        <v>315</v>
      </c>
    </row>
    <row r="200" s="2" customFormat="1">
      <c r="A200" s="42"/>
      <c r="B200" s="43"/>
      <c r="C200" s="44"/>
      <c r="D200" s="223" t="s">
        <v>134</v>
      </c>
      <c r="E200" s="44"/>
      <c r="F200" s="224" t="s">
        <v>314</v>
      </c>
      <c r="G200" s="44"/>
      <c r="H200" s="44"/>
      <c r="I200" s="225"/>
      <c r="J200" s="44"/>
      <c r="K200" s="44"/>
      <c r="L200" s="48"/>
      <c r="M200" s="226"/>
      <c r="N200" s="227"/>
      <c r="O200" s="88"/>
      <c r="P200" s="88"/>
      <c r="Q200" s="88"/>
      <c r="R200" s="88"/>
      <c r="S200" s="88"/>
      <c r="T200" s="89"/>
      <c r="U200" s="42"/>
      <c r="V200" s="42"/>
      <c r="W200" s="42"/>
      <c r="X200" s="42"/>
      <c r="Y200" s="42"/>
      <c r="Z200" s="42"/>
      <c r="AA200" s="42"/>
      <c r="AB200" s="42"/>
      <c r="AC200" s="42"/>
      <c r="AD200" s="42"/>
      <c r="AE200" s="42"/>
      <c r="AT200" s="20" t="s">
        <v>134</v>
      </c>
      <c r="AU200" s="20" t="s">
        <v>89</v>
      </c>
    </row>
    <row r="201" s="2" customFormat="1">
      <c r="A201" s="42"/>
      <c r="B201" s="43"/>
      <c r="C201" s="44"/>
      <c r="D201" s="223" t="s">
        <v>135</v>
      </c>
      <c r="E201" s="44"/>
      <c r="F201" s="228" t="s">
        <v>316</v>
      </c>
      <c r="G201" s="44"/>
      <c r="H201" s="44"/>
      <c r="I201" s="225"/>
      <c r="J201" s="44"/>
      <c r="K201" s="44"/>
      <c r="L201" s="48"/>
      <c r="M201" s="226"/>
      <c r="N201" s="227"/>
      <c r="O201" s="88"/>
      <c r="P201" s="88"/>
      <c r="Q201" s="88"/>
      <c r="R201" s="88"/>
      <c r="S201" s="88"/>
      <c r="T201" s="89"/>
      <c r="U201" s="42"/>
      <c r="V201" s="42"/>
      <c r="W201" s="42"/>
      <c r="X201" s="42"/>
      <c r="Y201" s="42"/>
      <c r="Z201" s="42"/>
      <c r="AA201" s="42"/>
      <c r="AB201" s="42"/>
      <c r="AC201" s="42"/>
      <c r="AD201" s="42"/>
      <c r="AE201" s="42"/>
      <c r="AT201" s="20" t="s">
        <v>135</v>
      </c>
      <c r="AU201" s="20" t="s">
        <v>89</v>
      </c>
    </row>
    <row r="202" s="2" customFormat="1" ht="16.5" customHeight="1">
      <c r="A202" s="42"/>
      <c r="B202" s="43"/>
      <c r="C202" s="209" t="s">
        <v>317</v>
      </c>
      <c r="D202" s="209" t="s">
        <v>128</v>
      </c>
      <c r="E202" s="210" t="s">
        <v>318</v>
      </c>
      <c r="F202" s="211" t="s">
        <v>319</v>
      </c>
      <c r="G202" s="212" t="s">
        <v>131</v>
      </c>
      <c r="H202" s="213">
        <v>1</v>
      </c>
      <c r="I202" s="214"/>
      <c r="J202" s="215">
        <f>ROUND(I202*H202,2)</f>
        <v>0</v>
      </c>
      <c r="K202" s="216"/>
      <c r="L202" s="48"/>
      <c r="M202" s="217" t="s">
        <v>41</v>
      </c>
      <c r="N202" s="218" t="s">
        <v>51</v>
      </c>
      <c r="O202" s="88"/>
      <c r="P202" s="219">
        <f>O202*H202</f>
        <v>0</v>
      </c>
      <c r="Q202" s="219">
        <v>0</v>
      </c>
      <c r="R202" s="219">
        <f>Q202*H202</f>
        <v>0</v>
      </c>
      <c r="S202" s="219">
        <v>0</v>
      </c>
      <c r="T202" s="220">
        <f>S202*H202</f>
        <v>0</v>
      </c>
      <c r="U202" s="42"/>
      <c r="V202" s="42"/>
      <c r="W202" s="42"/>
      <c r="X202" s="42"/>
      <c r="Y202" s="42"/>
      <c r="Z202" s="42"/>
      <c r="AA202" s="42"/>
      <c r="AB202" s="42"/>
      <c r="AC202" s="42"/>
      <c r="AD202" s="42"/>
      <c r="AE202" s="42"/>
      <c r="AR202" s="221" t="s">
        <v>132</v>
      </c>
      <c r="AT202" s="221" t="s">
        <v>128</v>
      </c>
      <c r="AU202" s="221" t="s">
        <v>89</v>
      </c>
      <c r="AY202" s="20" t="s">
        <v>125</v>
      </c>
      <c r="BE202" s="222">
        <f>IF(N202="základní",J202,0)</f>
        <v>0</v>
      </c>
      <c r="BF202" s="222">
        <f>IF(N202="snížená",J202,0)</f>
        <v>0</v>
      </c>
      <c r="BG202" s="222">
        <f>IF(N202="zákl. přenesená",J202,0)</f>
        <v>0</v>
      </c>
      <c r="BH202" s="222">
        <f>IF(N202="sníž. přenesená",J202,0)</f>
        <v>0</v>
      </c>
      <c r="BI202" s="222">
        <f>IF(N202="nulová",J202,0)</f>
        <v>0</v>
      </c>
      <c r="BJ202" s="20" t="s">
        <v>87</v>
      </c>
      <c r="BK202" s="222">
        <f>ROUND(I202*H202,2)</f>
        <v>0</v>
      </c>
      <c r="BL202" s="20" t="s">
        <v>132</v>
      </c>
      <c r="BM202" s="221" t="s">
        <v>320</v>
      </c>
    </row>
    <row r="203" s="2" customFormat="1">
      <c r="A203" s="42"/>
      <c r="B203" s="43"/>
      <c r="C203" s="44"/>
      <c r="D203" s="223" t="s">
        <v>134</v>
      </c>
      <c r="E203" s="44"/>
      <c r="F203" s="224" t="s">
        <v>319</v>
      </c>
      <c r="G203" s="44"/>
      <c r="H203" s="44"/>
      <c r="I203" s="225"/>
      <c r="J203" s="44"/>
      <c r="K203" s="44"/>
      <c r="L203" s="48"/>
      <c r="M203" s="226"/>
      <c r="N203" s="227"/>
      <c r="O203" s="88"/>
      <c r="P203" s="88"/>
      <c r="Q203" s="88"/>
      <c r="R203" s="88"/>
      <c r="S203" s="88"/>
      <c r="T203" s="89"/>
      <c r="U203" s="42"/>
      <c r="V203" s="42"/>
      <c r="W203" s="42"/>
      <c r="X203" s="42"/>
      <c r="Y203" s="42"/>
      <c r="Z203" s="42"/>
      <c r="AA203" s="42"/>
      <c r="AB203" s="42"/>
      <c r="AC203" s="42"/>
      <c r="AD203" s="42"/>
      <c r="AE203" s="42"/>
      <c r="AT203" s="20" t="s">
        <v>134</v>
      </c>
      <c r="AU203" s="20" t="s">
        <v>89</v>
      </c>
    </row>
    <row r="204" s="2" customFormat="1">
      <c r="A204" s="42"/>
      <c r="B204" s="43"/>
      <c r="C204" s="44"/>
      <c r="D204" s="229" t="s">
        <v>151</v>
      </c>
      <c r="E204" s="44"/>
      <c r="F204" s="230" t="s">
        <v>321</v>
      </c>
      <c r="G204" s="44"/>
      <c r="H204" s="44"/>
      <c r="I204" s="225"/>
      <c r="J204" s="44"/>
      <c r="K204" s="44"/>
      <c r="L204" s="48"/>
      <c r="M204" s="226"/>
      <c r="N204" s="227"/>
      <c r="O204" s="88"/>
      <c r="P204" s="88"/>
      <c r="Q204" s="88"/>
      <c r="R204" s="88"/>
      <c r="S204" s="88"/>
      <c r="T204" s="89"/>
      <c r="U204" s="42"/>
      <c r="V204" s="42"/>
      <c r="W204" s="42"/>
      <c r="X204" s="42"/>
      <c r="Y204" s="42"/>
      <c r="Z204" s="42"/>
      <c r="AA204" s="42"/>
      <c r="AB204" s="42"/>
      <c r="AC204" s="42"/>
      <c r="AD204" s="42"/>
      <c r="AE204" s="42"/>
      <c r="AT204" s="20" t="s">
        <v>151</v>
      </c>
      <c r="AU204" s="20" t="s">
        <v>89</v>
      </c>
    </row>
    <row r="205" s="2" customFormat="1">
      <c r="A205" s="42"/>
      <c r="B205" s="43"/>
      <c r="C205" s="44"/>
      <c r="D205" s="223" t="s">
        <v>135</v>
      </c>
      <c r="E205" s="44"/>
      <c r="F205" s="228" t="s">
        <v>322</v>
      </c>
      <c r="G205" s="44"/>
      <c r="H205" s="44"/>
      <c r="I205" s="225"/>
      <c r="J205" s="44"/>
      <c r="K205" s="44"/>
      <c r="L205" s="48"/>
      <c r="M205" s="226"/>
      <c r="N205" s="227"/>
      <c r="O205" s="88"/>
      <c r="P205" s="88"/>
      <c r="Q205" s="88"/>
      <c r="R205" s="88"/>
      <c r="S205" s="88"/>
      <c r="T205" s="89"/>
      <c r="U205" s="42"/>
      <c r="V205" s="42"/>
      <c r="W205" s="42"/>
      <c r="X205" s="42"/>
      <c r="Y205" s="42"/>
      <c r="Z205" s="42"/>
      <c r="AA205" s="42"/>
      <c r="AB205" s="42"/>
      <c r="AC205" s="42"/>
      <c r="AD205" s="42"/>
      <c r="AE205" s="42"/>
      <c r="AT205" s="20" t="s">
        <v>135</v>
      </c>
      <c r="AU205" s="20" t="s">
        <v>89</v>
      </c>
    </row>
    <row r="206" s="13" customFormat="1">
      <c r="A206" s="13"/>
      <c r="B206" s="231"/>
      <c r="C206" s="232"/>
      <c r="D206" s="223" t="s">
        <v>153</v>
      </c>
      <c r="E206" s="233" t="s">
        <v>41</v>
      </c>
      <c r="F206" s="234" t="s">
        <v>323</v>
      </c>
      <c r="G206" s="232"/>
      <c r="H206" s="235">
        <v>1</v>
      </c>
      <c r="I206" s="236"/>
      <c r="J206" s="232"/>
      <c r="K206" s="232"/>
      <c r="L206" s="237"/>
      <c r="M206" s="238"/>
      <c r="N206" s="239"/>
      <c r="O206" s="239"/>
      <c r="P206" s="239"/>
      <c r="Q206" s="239"/>
      <c r="R206" s="239"/>
      <c r="S206" s="239"/>
      <c r="T206" s="240"/>
      <c r="U206" s="13"/>
      <c r="V206" s="13"/>
      <c r="W206" s="13"/>
      <c r="X206" s="13"/>
      <c r="Y206" s="13"/>
      <c r="Z206" s="13"/>
      <c r="AA206" s="13"/>
      <c r="AB206" s="13"/>
      <c r="AC206" s="13"/>
      <c r="AD206" s="13"/>
      <c r="AE206" s="13"/>
      <c r="AT206" s="241" t="s">
        <v>153</v>
      </c>
      <c r="AU206" s="241" t="s">
        <v>89</v>
      </c>
      <c r="AV206" s="13" t="s">
        <v>89</v>
      </c>
      <c r="AW206" s="13" t="s">
        <v>42</v>
      </c>
      <c r="AX206" s="13" t="s">
        <v>87</v>
      </c>
      <c r="AY206" s="241" t="s">
        <v>125</v>
      </c>
    </row>
    <row r="207" s="2" customFormat="1" ht="16.5" customHeight="1">
      <c r="A207" s="42"/>
      <c r="B207" s="43"/>
      <c r="C207" s="209" t="s">
        <v>324</v>
      </c>
      <c r="D207" s="209" t="s">
        <v>128</v>
      </c>
      <c r="E207" s="210" t="s">
        <v>325</v>
      </c>
      <c r="F207" s="211" t="s">
        <v>326</v>
      </c>
      <c r="G207" s="212" t="s">
        <v>144</v>
      </c>
      <c r="H207" s="213">
        <v>1</v>
      </c>
      <c r="I207" s="214"/>
      <c r="J207" s="215">
        <f>ROUND(I207*H207,2)</f>
        <v>0</v>
      </c>
      <c r="K207" s="216"/>
      <c r="L207" s="48"/>
      <c r="M207" s="217" t="s">
        <v>41</v>
      </c>
      <c r="N207" s="218" t="s">
        <v>51</v>
      </c>
      <c r="O207" s="88"/>
      <c r="P207" s="219">
        <f>O207*H207</f>
        <v>0</v>
      </c>
      <c r="Q207" s="219">
        <v>0</v>
      </c>
      <c r="R207" s="219">
        <f>Q207*H207</f>
        <v>0</v>
      </c>
      <c r="S207" s="219">
        <v>0</v>
      </c>
      <c r="T207" s="220">
        <f>S207*H207</f>
        <v>0</v>
      </c>
      <c r="U207" s="42"/>
      <c r="V207" s="42"/>
      <c r="W207" s="42"/>
      <c r="X207" s="42"/>
      <c r="Y207" s="42"/>
      <c r="Z207" s="42"/>
      <c r="AA207" s="42"/>
      <c r="AB207" s="42"/>
      <c r="AC207" s="42"/>
      <c r="AD207" s="42"/>
      <c r="AE207" s="42"/>
      <c r="AR207" s="221" t="s">
        <v>132</v>
      </c>
      <c r="AT207" s="221" t="s">
        <v>128</v>
      </c>
      <c r="AU207" s="221" t="s">
        <v>89</v>
      </c>
      <c r="AY207" s="20" t="s">
        <v>125</v>
      </c>
      <c r="BE207" s="222">
        <f>IF(N207="základní",J207,0)</f>
        <v>0</v>
      </c>
      <c r="BF207" s="222">
        <f>IF(N207="snížená",J207,0)</f>
        <v>0</v>
      </c>
      <c r="BG207" s="222">
        <f>IF(N207="zákl. přenesená",J207,0)</f>
        <v>0</v>
      </c>
      <c r="BH207" s="222">
        <f>IF(N207="sníž. přenesená",J207,0)</f>
        <v>0</v>
      </c>
      <c r="BI207" s="222">
        <f>IF(N207="nulová",J207,0)</f>
        <v>0</v>
      </c>
      <c r="BJ207" s="20" t="s">
        <v>87</v>
      </c>
      <c r="BK207" s="222">
        <f>ROUND(I207*H207,2)</f>
        <v>0</v>
      </c>
      <c r="BL207" s="20" t="s">
        <v>132</v>
      </c>
      <c r="BM207" s="221" t="s">
        <v>327</v>
      </c>
    </row>
    <row r="208" s="2" customFormat="1">
      <c r="A208" s="42"/>
      <c r="B208" s="43"/>
      <c r="C208" s="44"/>
      <c r="D208" s="223" t="s">
        <v>134</v>
      </c>
      <c r="E208" s="44"/>
      <c r="F208" s="224" t="s">
        <v>326</v>
      </c>
      <c r="G208" s="44"/>
      <c r="H208" s="44"/>
      <c r="I208" s="225"/>
      <c r="J208" s="44"/>
      <c r="K208" s="44"/>
      <c r="L208" s="48"/>
      <c r="M208" s="226"/>
      <c r="N208" s="227"/>
      <c r="O208" s="88"/>
      <c r="P208" s="88"/>
      <c r="Q208" s="88"/>
      <c r="R208" s="88"/>
      <c r="S208" s="88"/>
      <c r="T208" s="89"/>
      <c r="U208" s="42"/>
      <c r="V208" s="42"/>
      <c r="W208" s="42"/>
      <c r="X208" s="42"/>
      <c r="Y208" s="42"/>
      <c r="Z208" s="42"/>
      <c r="AA208" s="42"/>
      <c r="AB208" s="42"/>
      <c r="AC208" s="42"/>
      <c r="AD208" s="42"/>
      <c r="AE208" s="42"/>
      <c r="AT208" s="20" t="s">
        <v>134</v>
      </c>
      <c r="AU208" s="20" t="s">
        <v>89</v>
      </c>
    </row>
    <row r="209" s="2" customFormat="1">
      <c r="A209" s="42"/>
      <c r="B209" s="43"/>
      <c r="C209" s="44"/>
      <c r="D209" s="223" t="s">
        <v>135</v>
      </c>
      <c r="E209" s="44"/>
      <c r="F209" s="228" t="s">
        <v>328</v>
      </c>
      <c r="G209" s="44"/>
      <c r="H209" s="44"/>
      <c r="I209" s="225"/>
      <c r="J209" s="44"/>
      <c r="K209" s="44"/>
      <c r="L209" s="48"/>
      <c r="M209" s="226"/>
      <c r="N209" s="227"/>
      <c r="O209" s="88"/>
      <c r="P209" s="88"/>
      <c r="Q209" s="88"/>
      <c r="R209" s="88"/>
      <c r="S209" s="88"/>
      <c r="T209" s="89"/>
      <c r="U209" s="42"/>
      <c r="V209" s="42"/>
      <c r="W209" s="42"/>
      <c r="X209" s="42"/>
      <c r="Y209" s="42"/>
      <c r="Z209" s="42"/>
      <c r="AA209" s="42"/>
      <c r="AB209" s="42"/>
      <c r="AC209" s="42"/>
      <c r="AD209" s="42"/>
      <c r="AE209" s="42"/>
      <c r="AT209" s="20" t="s">
        <v>135</v>
      </c>
      <c r="AU209" s="20" t="s">
        <v>89</v>
      </c>
    </row>
    <row r="210" s="2" customFormat="1" ht="16.5" customHeight="1">
      <c r="A210" s="42"/>
      <c r="B210" s="43"/>
      <c r="C210" s="209" t="s">
        <v>329</v>
      </c>
      <c r="D210" s="209" t="s">
        <v>128</v>
      </c>
      <c r="E210" s="210" t="s">
        <v>330</v>
      </c>
      <c r="F210" s="211" t="s">
        <v>331</v>
      </c>
      <c r="G210" s="212" t="s">
        <v>144</v>
      </c>
      <c r="H210" s="213">
        <v>1</v>
      </c>
      <c r="I210" s="214"/>
      <c r="J210" s="215">
        <f>ROUND(I210*H210,2)</f>
        <v>0</v>
      </c>
      <c r="K210" s="216"/>
      <c r="L210" s="48"/>
      <c r="M210" s="217" t="s">
        <v>41</v>
      </c>
      <c r="N210" s="218" t="s">
        <v>51</v>
      </c>
      <c r="O210" s="88"/>
      <c r="P210" s="219">
        <f>O210*H210</f>
        <v>0</v>
      </c>
      <c r="Q210" s="219">
        <v>0</v>
      </c>
      <c r="R210" s="219">
        <f>Q210*H210</f>
        <v>0</v>
      </c>
      <c r="S210" s="219">
        <v>0</v>
      </c>
      <c r="T210" s="220">
        <f>S210*H210</f>
        <v>0</v>
      </c>
      <c r="U210" s="42"/>
      <c r="V210" s="42"/>
      <c r="W210" s="42"/>
      <c r="X210" s="42"/>
      <c r="Y210" s="42"/>
      <c r="Z210" s="42"/>
      <c r="AA210" s="42"/>
      <c r="AB210" s="42"/>
      <c r="AC210" s="42"/>
      <c r="AD210" s="42"/>
      <c r="AE210" s="42"/>
      <c r="AR210" s="221" t="s">
        <v>132</v>
      </c>
      <c r="AT210" s="221" t="s">
        <v>128</v>
      </c>
      <c r="AU210" s="221" t="s">
        <v>89</v>
      </c>
      <c r="AY210" s="20" t="s">
        <v>125</v>
      </c>
      <c r="BE210" s="222">
        <f>IF(N210="základní",J210,0)</f>
        <v>0</v>
      </c>
      <c r="BF210" s="222">
        <f>IF(N210="snížená",J210,0)</f>
        <v>0</v>
      </c>
      <c r="BG210" s="222">
        <f>IF(N210="zákl. přenesená",J210,0)</f>
        <v>0</v>
      </c>
      <c r="BH210" s="222">
        <f>IF(N210="sníž. přenesená",J210,0)</f>
        <v>0</v>
      </c>
      <c r="BI210" s="222">
        <f>IF(N210="nulová",J210,0)</f>
        <v>0</v>
      </c>
      <c r="BJ210" s="20" t="s">
        <v>87</v>
      </c>
      <c r="BK210" s="222">
        <f>ROUND(I210*H210,2)</f>
        <v>0</v>
      </c>
      <c r="BL210" s="20" t="s">
        <v>132</v>
      </c>
      <c r="BM210" s="221" t="s">
        <v>332</v>
      </c>
    </row>
    <row r="211" s="2" customFormat="1">
      <c r="A211" s="42"/>
      <c r="B211" s="43"/>
      <c r="C211" s="44"/>
      <c r="D211" s="223" t="s">
        <v>134</v>
      </c>
      <c r="E211" s="44"/>
      <c r="F211" s="224" t="s">
        <v>331</v>
      </c>
      <c r="G211" s="44"/>
      <c r="H211" s="44"/>
      <c r="I211" s="225"/>
      <c r="J211" s="44"/>
      <c r="K211" s="44"/>
      <c r="L211" s="48"/>
      <c r="M211" s="226"/>
      <c r="N211" s="227"/>
      <c r="O211" s="88"/>
      <c r="P211" s="88"/>
      <c r="Q211" s="88"/>
      <c r="R211" s="88"/>
      <c r="S211" s="88"/>
      <c r="T211" s="89"/>
      <c r="U211" s="42"/>
      <c r="V211" s="42"/>
      <c r="W211" s="42"/>
      <c r="X211" s="42"/>
      <c r="Y211" s="42"/>
      <c r="Z211" s="42"/>
      <c r="AA211" s="42"/>
      <c r="AB211" s="42"/>
      <c r="AC211" s="42"/>
      <c r="AD211" s="42"/>
      <c r="AE211" s="42"/>
      <c r="AT211" s="20" t="s">
        <v>134</v>
      </c>
      <c r="AU211" s="20" t="s">
        <v>89</v>
      </c>
    </row>
    <row r="212" s="2" customFormat="1">
      <c r="A212" s="42"/>
      <c r="B212" s="43"/>
      <c r="C212" s="44"/>
      <c r="D212" s="223" t="s">
        <v>135</v>
      </c>
      <c r="E212" s="44"/>
      <c r="F212" s="228" t="s">
        <v>333</v>
      </c>
      <c r="G212" s="44"/>
      <c r="H212" s="44"/>
      <c r="I212" s="225"/>
      <c r="J212" s="44"/>
      <c r="K212" s="44"/>
      <c r="L212" s="48"/>
      <c r="M212" s="226"/>
      <c r="N212" s="227"/>
      <c r="O212" s="88"/>
      <c r="P212" s="88"/>
      <c r="Q212" s="88"/>
      <c r="R212" s="88"/>
      <c r="S212" s="88"/>
      <c r="T212" s="89"/>
      <c r="U212" s="42"/>
      <c r="V212" s="42"/>
      <c r="W212" s="42"/>
      <c r="X212" s="42"/>
      <c r="Y212" s="42"/>
      <c r="Z212" s="42"/>
      <c r="AA212" s="42"/>
      <c r="AB212" s="42"/>
      <c r="AC212" s="42"/>
      <c r="AD212" s="42"/>
      <c r="AE212" s="42"/>
      <c r="AT212" s="20" t="s">
        <v>135</v>
      </c>
      <c r="AU212" s="20" t="s">
        <v>89</v>
      </c>
    </row>
    <row r="213" s="2" customFormat="1" ht="16.5" customHeight="1">
      <c r="A213" s="42"/>
      <c r="B213" s="43"/>
      <c r="C213" s="209" t="s">
        <v>334</v>
      </c>
      <c r="D213" s="209" t="s">
        <v>128</v>
      </c>
      <c r="E213" s="210" t="s">
        <v>335</v>
      </c>
      <c r="F213" s="211" t="s">
        <v>336</v>
      </c>
      <c r="G213" s="212" t="s">
        <v>131</v>
      </c>
      <c r="H213" s="213">
        <v>1</v>
      </c>
      <c r="I213" s="214"/>
      <c r="J213" s="215">
        <f>ROUND(I213*H213,2)</f>
        <v>0</v>
      </c>
      <c r="K213" s="216"/>
      <c r="L213" s="48"/>
      <c r="M213" s="217" t="s">
        <v>41</v>
      </c>
      <c r="N213" s="218" t="s">
        <v>51</v>
      </c>
      <c r="O213" s="88"/>
      <c r="P213" s="219">
        <f>O213*H213</f>
        <v>0</v>
      </c>
      <c r="Q213" s="219">
        <v>0</v>
      </c>
      <c r="R213" s="219">
        <f>Q213*H213</f>
        <v>0</v>
      </c>
      <c r="S213" s="219">
        <v>0</v>
      </c>
      <c r="T213" s="220">
        <f>S213*H213</f>
        <v>0</v>
      </c>
      <c r="U213" s="42"/>
      <c r="V213" s="42"/>
      <c r="W213" s="42"/>
      <c r="X213" s="42"/>
      <c r="Y213" s="42"/>
      <c r="Z213" s="42"/>
      <c r="AA213" s="42"/>
      <c r="AB213" s="42"/>
      <c r="AC213" s="42"/>
      <c r="AD213" s="42"/>
      <c r="AE213" s="42"/>
      <c r="AR213" s="221" t="s">
        <v>132</v>
      </c>
      <c r="AT213" s="221" t="s">
        <v>128</v>
      </c>
      <c r="AU213" s="221" t="s">
        <v>89</v>
      </c>
      <c r="AY213" s="20" t="s">
        <v>125</v>
      </c>
      <c r="BE213" s="222">
        <f>IF(N213="základní",J213,0)</f>
        <v>0</v>
      </c>
      <c r="BF213" s="222">
        <f>IF(N213="snížená",J213,0)</f>
        <v>0</v>
      </c>
      <c r="BG213" s="222">
        <f>IF(N213="zákl. přenesená",J213,0)</f>
        <v>0</v>
      </c>
      <c r="BH213" s="222">
        <f>IF(N213="sníž. přenesená",J213,0)</f>
        <v>0</v>
      </c>
      <c r="BI213" s="222">
        <f>IF(N213="nulová",J213,0)</f>
        <v>0</v>
      </c>
      <c r="BJ213" s="20" t="s">
        <v>87</v>
      </c>
      <c r="BK213" s="222">
        <f>ROUND(I213*H213,2)</f>
        <v>0</v>
      </c>
      <c r="BL213" s="20" t="s">
        <v>132</v>
      </c>
      <c r="BM213" s="221" t="s">
        <v>337</v>
      </c>
    </row>
    <row r="214" s="2" customFormat="1">
      <c r="A214" s="42"/>
      <c r="B214" s="43"/>
      <c r="C214" s="44"/>
      <c r="D214" s="223" t="s">
        <v>134</v>
      </c>
      <c r="E214" s="44"/>
      <c r="F214" s="224" t="s">
        <v>336</v>
      </c>
      <c r="G214" s="44"/>
      <c r="H214" s="44"/>
      <c r="I214" s="225"/>
      <c r="J214" s="44"/>
      <c r="K214" s="44"/>
      <c r="L214" s="48"/>
      <c r="M214" s="226"/>
      <c r="N214" s="227"/>
      <c r="O214" s="88"/>
      <c r="P214" s="88"/>
      <c r="Q214" s="88"/>
      <c r="R214" s="88"/>
      <c r="S214" s="88"/>
      <c r="T214" s="89"/>
      <c r="U214" s="42"/>
      <c r="V214" s="42"/>
      <c r="W214" s="42"/>
      <c r="X214" s="42"/>
      <c r="Y214" s="42"/>
      <c r="Z214" s="42"/>
      <c r="AA214" s="42"/>
      <c r="AB214" s="42"/>
      <c r="AC214" s="42"/>
      <c r="AD214" s="42"/>
      <c r="AE214" s="42"/>
      <c r="AT214" s="20" t="s">
        <v>134</v>
      </c>
      <c r="AU214" s="20" t="s">
        <v>89</v>
      </c>
    </row>
    <row r="215" s="2" customFormat="1">
      <c r="A215" s="42"/>
      <c r="B215" s="43"/>
      <c r="C215" s="44"/>
      <c r="D215" s="223" t="s">
        <v>135</v>
      </c>
      <c r="E215" s="44"/>
      <c r="F215" s="228" t="s">
        <v>338</v>
      </c>
      <c r="G215" s="44"/>
      <c r="H215" s="44"/>
      <c r="I215" s="225"/>
      <c r="J215" s="44"/>
      <c r="K215" s="44"/>
      <c r="L215" s="48"/>
      <c r="M215" s="226"/>
      <c r="N215" s="227"/>
      <c r="O215" s="88"/>
      <c r="P215" s="88"/>
      <c r="Q215" s="88"/>
      <c r="R215" s="88"/>
      <c r="S215" s="88"/>
      <c r="T215" s="89"/>
      <c r="U215" s="42"/>
      <c r="V215" s="42"/>
      <c r="W215" s="42"/>
      <c r="X215" s="42"/>
      <c r="Y215" s="42"/>
      <c r="Z215" s="42"/>
      <c r="AA215" s="42"/>
      <c r="AB215" s="42"/>
      <c r="AC215" s="42"/>
      <c r="AD215" s="42"/>
      <c r="AE215" s="42"/>
      <c r="AT215" s="20" t="s">
        <v>135</v>
      </c>
      <c r="AU215" s="20" t="s">
        <v>89</v>
      </c>
    </row>
    <row r="216" s="12" customFormat="1" ht="22.8" customHeight="1">
      <c r="A216" s="12"/>
      <c r="B216" s="193"/>
      <c r="C216" s="194"/>
      <c r="D216" s="195" t="s">
        <v>79</v>
      </c>
      <c r="E216" s="207" t="s">
        <v>339</v>
      </c>
      <c r="F216" s="207" t="s">
        <v>340</v>
      </c>
      <c r="G216" s="194"/>
      <c r="H216" s="194"/>
      <c r="I216" s="197"/>
      <c r="J216" s="208">
        <f>BK216</f>
        <v>0</v>
      </c>
      <c r="K216" s="194"/>
      <c r="L216" s="199"/>
      <c r="M216" s="200"/>
      <c r="N216" s="201"/>
      <c r="O216" s="201"/>
      <c r="P216" s="202">
        <f>SUM(P217:P237)</f>
        <v>0</v>
      </c>
      <c r="Q216" s="201"/>
      <c r="R216" s="202">
        <f>SUM(R217:R237)</f>
        <v>0</v>
      </c>
      <c r="S216" s="201"/>
      <c r="T216" s="203">
        <f>SUM(T217:T237)</f>
        <v>0</v>
      </c>
      <c r="U216" s="12"/>
      <c r="V216" s="12"/>
      <c r="W216" s="12"/>
      <c r="X216" s="12"/>
      <c r="Y216" s="12"/>
      <c r="Z216" s="12"/>
      <c r="AA216" s="12"/>
      <c r="AB216" s="12"/>
      <c r="AC216" s="12"/>
      <c r="AD216" s="12"/>
      <c r="AE216" s="12"/>
      <c r="AR216" s="204" t="s">
        <v>124</v>
      </c>
      <c r="AT216" s="205" t="s">
        <v>79</v>
      </c>
      <c r="AU216" s="205" t="s">
        <v>87</v>
      </c>
      <c r="AY216" s="204" t="s">
        <v>125</v>
      </c>
      <c r="BK216" s="206">
        <f>SUM(BK217:BK237)</f>
        <v>0</v>
      </c>
    </row>
    <row r="217" s="2" customFormat="1" ht="16.5" customHeight="1">
      <c r="A217" s="42"/>
      <c r="B217" s="43"/>
      <c r="C217" s="209" t="s">
        <v>341</v>
      </c>
      <c r="D217" s="209" t="s">
        <v>128</v>
      </c>
      <c r="E217" s="210" t="s">
        <v>342</v>
      </c>
      <c r="F217" s="211" t="s">
        <v>343</v>
      </c>
      <c r="G217" s="212" t="s">
        <v>144</v>
      </c>
      <c r="H217" s="213">
        <v>1</v>
      </c>
      <c r="I217" s="214"/>
      <c r="J217" s="215">
        <f>ROUND(I217*H217,2)</f>
        <v>0</v>
      </c>
      <c r="K217" s="216"/>
      <c r="L217" s="48"/>
      <c r="M217" s="217" t="s">
        <v>41</v>
      </c>
      <c r="N217" s="218" t="s">
        <v>51</v>
      </c>
      <c r="O217" s="88"/>
      <c r="P217" s="219">
        <f>O217*H217</f>
        <v>0</v>
      </c>
      <c r="Q217" s="219">
        <v>0</v>
      </c>
      <c r="R217" s="219">
        <f>Q217*H217</f>
        <v>0</v>
      </c>
      <c r="S217" s="219">
        <v>0</v>
      </c>
      <c r="T217" s="220">
        <f>S217*H217</f>
        <v>0</v>
      </c>
      <c r="U217" s="42"/>
      <c r="V217" s="42"/>
      <c r="W217" s="42"/>
      <c r="X217" s="42"/>
      <c r="Y217" s="42"/>
      <c r="Z217" s="42"/>
      <c r="AA217" s="42"/>
      <c r="AB217" s="42"/>
      <c r="AC217" s="42"/>
      <c r="AD217" s="42"/>
      <c r="AE217" s="42"/>
      <c r="AR217" s="221" t="s">
        <v>132</v>
      </c>
      <c r="AT217" s="221" t="s">
        <v>128</v>
      </c>
      <c r="AU217" s="221" t="s">
        <v>89</v>
      </c>
      <c r="AY217" s="20" t="s">
        <v>125</v>
      </c>
      <c r="BE217" s="222">
        <f>IF(N217="základní",J217,0)</f>
        <v>0</v>
      </c>
      <c r="BF217" s="222">
        <f>IF(N217="snížená",J217,0)</f>
        <v>0</v>
      </c>
      <c r="BG217" s="222">
        <f>IF(N217="zákl. přenesená",J217,0)</f>
        <v>0</v>
      </c>
      <c r="BH217" s="222">
        <f>IF(N217="sníž. přenesená",J217,0)</f>
        <v>0</v>
      </c>
      <c r="BI217" s="222">
        <f>IF(N217="nulová",J217,0)</f>
        <v>0</v>
      </c>
      <c r="BJ217" s="20" t="s">
        <v>87</v>
      </c>
      <c r="BK217" s="222">
        <f>ROUND(I217*H217,2)</f>
        <v>0</v>
      </c>
      <c r="BL217" s="20" t="s">
        <v>132</v>
      </c>
      <c r="BM217" s="221" t="s">
        <v>344</v>
      </c>
    </row>
    <row r="218" s="2" customFormat="1">
      <c r="A218" s="42"/>
      <c r="B218" s="43"/>
      <c r="C218" s="44"/>
      <c r="D218" s="223" t="s">
        <v>134</v>
      </c>
      <c r="E218" s="44"/>
      <c r="F218" s="224" t="s">
        <v>343</v>
      </c>
      <c r="G218" s="44"/>
      <c r="H218" s="44"/>
      <c r="I218" s="225"/>
      <c r="J218" s="44"/>
      <c r="K218" s="44"/>
      <c r="L218" s="48"/>
      <c r="M218" s="226"/>
      <c r="N218" s="227"/>
      <c r="O218" s="88"/>
      <c r="P218" s="88"/>
      <c r="Q218" s="88"/>
      <c r="R218" s="88"/>
      <c r="S218" s="88"/>
      <c r="T218" s="89"/>
      <c r="U218" s="42"/>
      <c r="V218" s="42"/>
      <c r="W218" s="42"/>
      <c r="X218" s="42"/>
      <c r="Y218" s="42"/>
      <c r="Z218" s="42"/>
      <c r="AA218" s="42"/>
      <c r="AB218" s="42"/>
      <c r="AC218" s="42"/>
      <c r="AD218" s="42"/>
      <c r="AE218" s="42"/>
      <c r="AT218" s="20" t="s">
        <v>134</v>
      </c>
      <c r="AU218" s="20" t="s">
        <v>89</v>
      </c>
    </row>
    <row r="219" s="2" customFormat="1">
      <c r="A219" s="42"/>
      <c r="B219" s="43"/>
      <c r="C219" s="44"/>
      <c r="D219" s="223" t="s">
        <v>135</v>
      </c>
      <c r="E219" s="44"/>
      <c r="F219" s="228" t="s">
        <v>345</v>
      </c>
      <c r="G219" s="44"/>
      <c r="H219" s="44"/>
      <c r="I219" s="225"/>
      <c r="J219" s="44"/>
      <c r="K219" s="44"/>
      <c r="L219" s="48"/>
      <c r="M219" s="226"/>
      <c r="N219" s="227"/>
      <c r="O219" s="88"/>
      <c r="P219" s="88"/>
      <c r="Q219" s="88"/>
      <c r="R219" s="88"/>
      <c r="S219" s="88"/>
      <c r="T219" s="89"/>
      <c r="U219" s="42"/>
      <c r="V219" s="42"/>
      <c r="W219" s="42"/>
      <c r="X219" s="42"/>
      <c r="Y219" s="42"/>
      <c r="Z219" s="42"/>
      <c r="AA219" s="42"/>
      <c r="AB219" s="42"/>
      <c r="AC219" s="42"/>
      <c r="AD219" s="42"/>
      <c r="AE219" s="42"/>
      <c r="AT219" s="20" t="s">
        <v>135</v>
      </c>
      <c r="AU219" s="20" t="s">
        <v>89</v>
      </c>
    </row>
    <row r="220" s="2" customFormat="1" ht="16.5" customHeight="1">
      <c r="A220" s="42"/>
      <c r="B220" s="43"/>
      <c r="C220" s="209" t="s">
        <v>346</v>
      </c>
      <c r="D220" s="209" t="s">
        <v>128</v>
      </c>
      <c r="E220" s="210" t="s">
        <v>347</v>
      </c>
      <c r="F220" s="211" t="s">
        <v>348</v>
      </c>
      <c r="G220" s="212" t="s">
        <v>144</v>
      </c>
      <c r="H220" s="213">
        <v>1</v>
      </c>
      <c r="I220" s="214"/>
      <c r="J220" s="215">
        <f>ROUND(I220*H220,2)</f>
        <v>0</v>
      </c>
      <c r="K220" s="216"/>
      <c r="L220" s="48"/>
      <c r="M220" s="217" t="s">
        <v>41</v>
      </c>
      <c r="N220" s="218" t="s">
        <v>51</v>
      </c>
      <c r="O220" s="88"/>
      <c r="P220" s="219">
        <f>O220*H220</f>
        <v>0</v>
      </c>
      <c r="Q220" s="219">
        <v>0</v>
      </c>
      <c r="R220" s="219">
        <f>Q220*H220</f>
        <v>0</v>
      </c>
      <c r="S220" s="219">
        <v>0</v>
      </c>
      <c r="T220" s="220">
        <f>S220*H220</f>
        <v>0</v>
      </c>
      <c r="U220" s="42"/>
      <c r="V220" s="42"/>
      <c r="W220" s="42"/>
      <c r="X220" s="42"/>
      <c r="Y220" s="42"/>
      <c r="Z220" s="42"/>
      <c r="AA220" s="42"/>
      <c r="AB220" s="42"/>
      <c r="AC220" s="42"/>
      <c r="AD220" s="42"/>
      <c r="AE220" s="42"/>
      <c r="AR220" s="221" t="s">
        <v>132</v>
      </c>
      <c r="AT220" s="221" t="s">
        <v>128</v>
      </c>
      <c r="AU220" s="221" t="s">
        <v>89</v>
      </c>
      <c r="AY220" s="20" t="s">
        <v>125</v>
      </c>
      <c r="BE220" s="222">
        <f>IF(N220="základní",J220,0)</f>
        <v>0</v>
      </c>
      <c r="BF220" s="222">
        <f>IF(N220="snížená",J220,0)</f>
        <v>0</v>
      </c>
      <c r="BG220" s="222">
        <f>IF(N220="zákl. přenesená",J220,0)</f>
        <v>0</v>
      </c>
      <c r="BH220" s="222">
        <f>IF(N220="sníž. přenesená",J220,0)</f>
        <v>0</v>
      </c>
      <c r="BI220" s="222">
        <f>IF(N220="nulová",J220,0)</f>
        <v>0</v>
      </c>
      <c r="BJ220" s="20" t="s">
        <v>87</v>
      </c>
      <c r="BK220" s="222">
        <f>ROUND(I220*H220,2)</f>
        <v>0</v>
      </c>
      <c r="BL220" s="20" t="s">
        <v>132</v>
      </c>
      <c r="BM220" s="221" t="s">
        <v>349</v>
      </c>
    </row>
    <row r="221" s="2" customFormat="1">
      <c r="A221" s="42"/>
      <c r="B221" s="43"/>
      <c r="C221" s="44"/>
      <c r="D221" s="223" t="s">
        <v>134</v>
      </c>
      <c r="E221" s="44"/>
      <c r="F221" s="224" t="s">
        <v>348</v>
      </c>
      <c r="G221" s="44"/>
      <c r="H221" s="44"/>
      <c r="I221" s="225"/>
      <c r="J221" s="44"/>
      <c r="K221" s="44"/>
      <c r="L221" s="48"/>
      <c r="M221" s="226"/>
      <c r="N221" s="227"/>
      <c r="O221" s="88"/>
      <c r="P221" s="88"/>
      <c r="Q221" s="88"/>
      <c r="R221" s="88"/>
      <c r="S221" s="88"/>
      <c r="T221" s="89"/>
      <c r="U221" s="42"/>
      <c r="V221" s="42"/>
      <c r="W221" s="42"/>
      <c r="X221" s="42"/>
      <c r="Y221" s="42"/>
      <c r="Z221" s="42"/>
      <c r="AA221" s="42"/>
      <c r="AB221" s="42"/>
      <c r="AC221" s="42"/>
      <c r="AD221" s="42"/>
      <c r="AE221" s="42"/>
      <c r="AT221" s="20" t="s">
        <v>134</v>
      </c>
      <c r="AU221" s="20" t="s">
        <v>89</v>
      </c>
    </row>
    <row r="222" s="2" customFormat="1">
      <c r="A222" s="42"/>
      <c r="B222" s="43"/>
      <c r="C222" s="44"/>
      <c r="D222" s="223" t="s">
        <v>135</v>
      </c>
      <c r="E222" s="44"/>
      <c r="F222" s="228" t="s">
        <v>350</v>
      </c>
      <c r="G222" s="44"/>
      <c r="H222" s="44"/>
      <c r="I222" s="225"/>
      <c r="J222" s="44"/>
      <c r="K222" s="44"/>
      <c r="L222" s="48"/>
      <c r="M222" s="226"/>
      <c r="N222" s="227"/>
      <c r="O222" s="88"/>
      <c r="P222" s="88"/>
      <c r="Q222" s="88"/>
      <c r="R222" s="88"/>
      <c r="S222" s="88"/>
      <c r="T222" s="89"/>
      <c r="U222" s="42"/>
      <c r="V222" s="42"/>
      <c r="W222" s="42"/>
      <c r="X222" s="42"/>
      <c r="Y222" s="42"/>
      <c r="Z222" s="42"/>
      <c r="AA222" s="42"/>
      <c r="AB222" s="42"/>
      <c r="AC222" s="42"/>
      <c r="AD222" s="42"/>
      <c r="AE222" s="42"/>
      <c r="AT222" s="20" t="s">
        <v>135</v>
      </c>
      <c r="AU222" s="20" t="s">
        <v>89</v>
      </c>
    </row>
    <row r="223" s="2" customFormat="1" ht="24.15" customHeight="1">
      <c r="A223" s="42"/>
      <c r="B223" s="43"/>
      <c r="C223" s="209" t="s">
        <v>351</v>
      </c>
      <c r="D223" s="209" t="s">
        <v>128</v>
      </c>
      <c r="E223" s="210" t="s">
        <v>352</v>
      </c>
      <c r="F223" s="211" t="s">
        <v>353</v>
      </c>
      <c r="G223" s="212" t="s">
        <v>144</v>
      </c>
      <c r="H223" s="213">
        <v>1</v>
      </c>
      <c r="I223" s="214"/>
      <c r="J223" s="215">
        <f>ROUND(I223*H223,2)</f>
        <v>0</v>
      </c>
      <c r="K223" s="216"/>
      <c r="L223" s="48"/>
      <c r="M223" s="217" t="s">
        <v>41</v>
      </c>
      <c r="N223" s="218" t="s">
        <v>51</v>
      </c>
      <c r="O223" s="88"/>
      <c r="P223" s="219">
        <f>O223*H223</f>
        <v>0</v>
      </c>
      <c r="Q223" s="219">
        <v>0</v>
      </c>
      <c r="R223" s="219">
        <f>Q223*H223</f>
        <v>0</v>
      </c>
      <c r="S223" s="219">
        <v>0</v>
      </c>
      <c r="T223" s="220">
        <f>S223*H223</f>
        <v>0</v>
      </c>
      <c r="U223" s="42"/>
      <c r="V223" s="42"/>
      <c r="W223" s="42"/>
      <c r="X223" s="42"/>
      <c r="Y223" s="42"/>
      <c r="Z223" s="42"/>
      <c r="AA223" s="42"/>
      <c r="AB223" s="42"/>
      <c r="AC223" s="42"/>
      <c r="AD223" s="42"/>
      <c r="AE223" s="42"/>
      <c r="AR223" s="221" t="s">
        <v>132</v>
      </c>
      <c r="AT223" s="221" t="s">
        <v>128</v>
      </c>
      <c r="AU223" s="221" t="s">
        <v>89</v>
      </c>
      <c r="AY223" s="20" t="s">
        <v>125</v>
      </c>
      <c r="BE223" s="222">
        <f>IF(N223="základní",J223,0)</f>
        <v>0</v>
      </c>
      <c r="BF223" s="222">
        <f>IF(N223="snížená",J223,0)</f>
        <v>0</v>
      </c>
      <c r="BG223" s="222">
        <f>IF(N223="zákl. přenesená",J223,0)</f>
        <v>0</v>
      </c>
      <c r="BH223" s="222">
        <f>IF(N223="sníž. přenesená",J223,0)</f>
        <v>0</v>
      </c>
      <c r="BI223" s="222">
        <f>IF(N223="nulová",J223,0)</f>
        <v>0</v>
      </c>
      <c r="BJ223" s="20" t="s">
        <v>87</v>
      </c>
      <c r="BK223" s="222">
        <f>ROUND(I223*H223,2)</f>
        <v>0</v>
      </c>
      <c r="BL223" s="20" t="s">
        <v>132</v>
      </c>
      <c r="BM223" s="221" t="s">
        <v>354</v>
      </c>
    </row>
    <row r="224" s="2" customFormat="1">
      <c r="A224" s="42"/>
      <c r="B224" s="43"/>
      <c r="C224" s="44"/>
      <c r="D224" s="223" t="s">
        <v>134</v>
      </c>
      <c r="E224" s="44"/>
      <c r="F224" s="224" t="s">
        <v>353</v>
      </c>
      <c r="G224" s="44"/>
      <c r="H224" s="44"/>
      <c r="I224" s="225"/>
      <c r="J224" s="44"/>
      <c r="K224" s="44"/>
      <c r="L224" s="48"/>
      <c r="M224" s="226"/>
      <c r="N224" s="227"/>
      <c r="O224" s="88"/>
      <c r="P224" s="88"/>
      <c r="Q224" s="88"/>
      <c r="R224" s="88"/>
      <c r="S224" s="88"/>
      <c r="T224" s="89"/>
      <c r="U224" s="42"/>
      <c r="V224" s="42"/>
      <c r="W224" s="42"/>
      <c r="X224" s="42"/>
      <c r="Y224" s="42"/>
      <c r="Z224" s="42"/>
      <c r="AA224" s="42"/>
      <c r="AB224" s="42"/>
      <c r="AC224" s="42"/>
      <c r="AD224" s="42"/>
      <c r="AE224" s="42"/>
      <c r="AT224" s="20" t="s">
        <v>134</v>
      </c>
      <c r="AU224" s="20" t="s">
        <v>89</v>
      </c>
    </row>
    <row r="225" s="2" customFormat="1">
      <c r="A225" s="42"/>
      <c r="B225" s="43"/>
      <c r="C225" s="44"/>
      <c r="D225" s="223" t="s">
        <v>135</v>
      </c>
      <c r="E225" s="44"/>
      <c r="F225" s="228" t="s">
        <v>355</v>
      </c>
      <c r="G225" s="44"/>
      <c r="H225" s="44"/>
      <c r="I225" s="225"/>
      <c r="J225" s="44"/>
      <c r="K225" s="44"/>
      <c r="L225" s="48"/>
      <c r="M225" s="226"/>
      <c r="N225" s="227"/>
      <c r="O225" s="88"/>
      <c r="P225" s="88"/>
      <c r="Q225" s="88"/>
      <c r="R225" s="88"/>
      <c r="S225" s="88"/>
      <c r="T225" s="89"/>
      <c r="U225" s="42"/>
      <c r="V225" s="42"/>
      <c r="W225" s="42"/>
      <c r="X225" s="42"/>
      <c r="Y225" s="42"/>
      <c r="Z225" s="42"/>
      <c r="AA225" s="42"/>
      <c r="AB225" s="42"/>
      <c r="AC225" s="42"/>
      <c r="AD225" s="42"/>
      <c r="AE225" s="42"/>
      <c r="AT225" s="20" t="s">
        <v>135</v>
      </c>
      <c r="AU225" s="20" t="s">
        <v>89</v>
      </c>
    </row>
    <row r="226" s="2" customFormat="1" ht="16.5" customHeight="1">
      <c r="A226" s="42"/>
      <c r="B226" s="43"/>
      <c r="C226" s="209" t="s">
        <v>356</v>
      </c>
      <c r="D226" s="209" t="s">
        <v>128</v>
      </c>
      <c r="E226" s="210" t="s">
        <v>357</v>
      </c>
      <c r="F226" s="211" t="s">
        <v>358</v>
      </c>
      <c r="G226" s="212" t="s">
        <v>144</v>
      </c>
      <c r="H226" s="213">
        <v>1</v>
      </c>
      <c r="I226" s="214"/>
      <c r="J226" s="215">
        <f>ROUND(I226*H226,2)</f>
        <v>0</v>
      </c>
      <c r="K226" s="216"/>
      <c r="L226" s="48"/>
      <c r="M226" s="217" t="s">
        <v>41</v>
      </c>
      <c r="N226" s="218" t="s">
        <v>51</v>
      </c>
      <c r="O226" s="88"/>
      <c r="P226" s="219">
        <f>O226*H226</f>
        <v>0</v>
      </c>
      <c r="Q226" s="219">
        <v>0</v>
      </c>
      <c r="R226" s="219">
        <f>Q226*H226</f>
        <v>0</v>
      </c>
      <c r="S226" s="219">
        <v>0</v>
      </c>
      <c r="T226" s="220">
        <f>S226*H226</f>
        <v>0</v>
      </c>
      <c r="U226" s="42"/>
      <c r="V226" s="42"/>
      <c r="W226" s="42"/>
      <c r="X226" s="42"/>
      <c r="Y226" s="42"/>
      <c r="Z226" s="42"/>
      <c r="AA226" s="42"/>
      <c r="AB226" s="42"/>
      <c r="AC226" s="42"/>
      <c r="AD226" s="42"/>
      <c r="AE226" s="42"/>
      <c r="AR226" s="221" t="s">
        <v>132</v>
      </c>
      <c r="AT226" s="221" t="s">
        <v>128</v>
      </c>
      <c r="AU226" s="221" t="s">
        <v>89</v>
      </c>
      <c r="AY226" s="20" t="s">
        <v>125</v>
      </c>
      <c r="BE226" s="222">
        <f>IF(N226="základní",J226,0)</f>
        <v>0</v>
      </c>
      <c r="BF226" s="222">
        <f>IF(N226="snížená",J226,0)</f>
        <v>0</v>
      </c>
      <c r="BG226" s="222">
        <f>IF(N226="zákl. přenesená",J226,0)</f>
        <v>0</v>
      </c>
      <c r="BH226" s="222">
        <f>IF(N226="sníž. přenesená",J226,0)</f>
        <v>0</v>
      </c>
      <c r="BI226" s="222">
        <f>IF(N226="nulová",J226,0)</f>
        <v>0</v>
      </c>
      <c r="BJ226" s="20" t="s">
        <v>87</v>
      </c>
      <c r="BK226" s="222">
        <f>ROUND(I226*H226,2)</f>
        <v>0</v>
      </c>
      <c r="BL226" s="20" t="s">
        <v>132</v>
      </c>
      <c r="BM226" s="221" t="s">
        <v>359</v>
      </c>
    </row>
    <row r="227" s="2" customFormat="1">
      <c r="A227" s="42"/>
      <c r="B227" s="43"/>
      <c r="C227" s="44"/>
      <c r="D227" s="223" t="s">
        <v>134</v>
      </c>
      <c r="E227" s="44"/>
      <c r="F227" s="224" t="s">
        <v>358</v>
      </c>
      <c r="G227" s="44"/>
      <c r="H227" s="44"/>
      <c r="I227" s="225"/>
      <c r="J227" s="44"/>
      <c r="K227" s="44"/>
      <c r="L227" s="48"/>
      <c r="M227" s="226"/>
      <c r="N227" s="227"/>
      <c r="O227" s="88"/>
      <c r="P227" s="88"/>
      <c r="Q227" s="88"/>
      <c r="R227" s="88"/>
      <c r="S227" s="88"/>
      <c r="T227" s="89"/>
      <c r="U227" s="42"/>
      <c r="V227" s="42"/>
      <c r="W227" s="42"/>
      <c r="X227" s="42"/>
      <c r="Y227" s="42"/>
      <c r="Z227" s="42"/>
      <c r="AA227" s="42"/>
      <c r="AB227" s="42"/>
      <c r="AC227" s="42"/>
      <c r="AD227" s="42"/>
      <c r="AE227" s="42"/>
      <c r="AT227" s="20" t="s">
        <v>134</v>
      </c>
      <c r="AU227" s="20" t="s">
        <v>89</v>
      </c>
    </row>
    <row r="228" s="2" customFormat="1">
      <c r="A228" s="42"/>
      <c r="B228" s="43"/>
      <c r="C228" s="44"/>
      <c r="D228" s="223" t="s">
        <v>135</v>
      </c>
      <c r="E228" s="44"/>
      <c r="F228" s="228" t="s">
        <v>360</v>
      </c>
      <c r="G228" s="44"/>
      <c r="H228" s="44"/>
      <c r="I228" s="225"/>
      <c r="J228" s="44"/>
      <c r="K228" s="44"/>
      <c r="L228" s="48"/>
      <c r="M228" s="226"/>
      <c r="N228" s="227"/>
      <c r="O228" s="88"/>
      <c r="P228" s="88"/>
      <c r="Q228" s="88"/>
      <c r="R228" s="88"/>
      <c r="S228" s="88"/>
      <c r="T228" s="89"/>
      <c r="U228" s="42"/>
      <c r="V228" s="42"/>
      <c r="W228" s="42"/>
      <c r="X228" s="42"/>
      <c r="Y228" s="42"/>
      <c r="Z228" s="42"/>
      <c r="AA228" s="42"/>
      <c r="AB228" s="42"/>
      <c r="AC228" s="42"/>
      <c r="AD228" s="42"/>
      <c r="AE228" s="42"/>
      <c r="AT228" s="20" t="s">
        <v>135</v>
      </c>
      <c r="AU228" s="20" t="s">
        <v>89</v>
      </c>
    </row>
    <row r="229" s="2" customFormat="1" ht="16.5" customHeight="1">
      <c r="A229" s="42"/>
      <c r="B229" s="43"/>
      <c r="C229" s="209" t="s">
        <v>361</v>
      </c>
      <c r="D229" s="209" t="s">
        <v>128</v>
      </c>
      <c r="E229" s="210" t="s">
        <v>362</v>
      </c>
      <c r="F229" s="211" t="s">
        <v>363</v>
      </c>
      <c r="G229" s="212" t="s">
        <v>131</v>
      </c>
      <c r="H229" s="213">
        <v>1</v>
      </c>
      <c r="I229" s="214"/>
      <c r="J229" s="215">
        <f>ROUND(I229*H229,2)</f>
        <v>0</v>
      </c>
      <c r="K229" s="216"/>
      <c r="L229" s="48"/>
      <c r="M229" s="217" t="s">
        <v>41</v>
      </c>
      <c r="N229" s="218" t="s">
        <v>51</v>
      </c>
      <c r="O229" s="88"/>
      <c r="P229" s="219">
        <f>O229*H229</f>
        <v>0</v>
      </c>
      <c r="Q229" s="219">
        <v>0</v>
      </c>
      <c r="R229" s="219">
        <f>Q229*H229</f>
        <v>0</v>
      </c>
      <c r="S229" s="219">
        <v>0</v>
      </c>
      <c r="T229" s="220">
        <f>S229*H229</f>
        <v>0</v>
      </c>
      <c r="U229" s="42"/>
      <c r="V229" s="42"/>
      <c r="W229" s="42"/>
      <c r="X229" s="42"/>
      <c r="Y229" s="42"/>
      <c r="Z229" s="42"/>
      <c r="AA229" s="42"/>
      <c r="AB229" s="42"/>
      <c r="AC229" s="42"/>
      <c r="AD229" s="42"/>
      <c r="AE229" s="42"/>
      <c r="AR229" s="221" t="s">
        <v>132</v>
      </c>
      <c r="AT229" s="221" t="s">
        <v>128</v>
      </c>
      <c r="AU229" s="221" t="s">
        <v>89</v>
      </c>
      <c r="AY229" s="20" t="s">
        <v>125</v>
      </c>
      <c r="BE229" s="222">
        <f>IF(N229="základní",J229,0)</f>
        <v>0</v>
      </c>
      <c r="BF229" s="222">
        <f>IF(N229="snížená",J229,0)</f>
        <v>0</v>
      </c>
      <c r="BG229" s="222">
        <f>IF(N229="zákl. přenesená",J229,0)</f>
        <v>0</v>
      </c>
      <c r="BH229" s="222">
        <f>IF(N229="sníž. přenesená",J229,0)</f>
        <v>0</v>
      </c>
      <c r="BI229" s="222">
        <f>IF(N229="nulová",J229,0)</f>
        <v>0</v>
      </c>
      <c r="BJ229" s="20" t="s">
        <v>87</v>
      </c>
      <c r="BK229" s="222">
        <f>ROUND(I229*H229,2)</f>
        <v>0</v>
      </c>
      <c r="BL229" s="20" t="s">
        <v>132</v>
      </c>
      <c r="BM229" s="221" t="s">
        <v>364</v>
      </c>
    </row>
    <row r="230" s="2" customFormat="1">
      <c r="A230" s="42"/>
      <c r="B230" s="43"/>
      <c r="C230" s="44"/>
      <c r="D230" s="223" t="s">
        <v>134</v>
      </c>
      <c r="E230" s="44"/>
      <c r="F230" s="224" t="s">
        <v>363</v>
      </c>
      <c r="G230" s="44"/>
      <c r="H230" s="44"/>
      <c r="I230" s="225"/>
      <c r="J230" s="44"/>
      <c r="K230" s="44"/>
      <c r="L230" s="48"/>
      <c r="M230" s="226"/>
      <c r="N230" s="227"/>
      <c r="O230" s="88"/>
      <c r="P230" s="88"/>
      <c r="Q230" s="88"/>
      <c r="R230" s="88"/>
      <c r="S230" s="88"/>
      <c r="T230" s="89"/>
      <c r="U230" s="42"/>
      <c r="V230" s="42"/>
      <c r="W230" s="42"/>
      <c r="X230" s="42"/>
      <c r="Y230" s="42"/>
      <c r="Z230" s="42"/>
      <c r="AA230" s="42"/>
      <c r="AB230" s="42"/>
      <c r="AC230" s="42"/>
      <c r="AD230" s="42"/>
      <c r="AE230" s="42"/>
      <c r="AT230" s="20" t="s">
        <v>134</v>
      </c>
      <c r="AU230" s="20" t="s">
        <v>89</v>
      </c>
    </row>
    <row r="231" s="2" customFormat="1">
      <c r="A231" s="42"/>
      <c r="B231" s="43"/>
      <c r="C231" s="44"/>
      <c r="D231" s="223" t="s">
        <v>135</v>
      </c>
      <c r="E231" s="44"/>
      <c r="F231" s="228" t="s">
        <v>365</v>
      </c>
      <c r="G231" s="44"/>
      <c r="H231" s="44"/>
      <c r="I231" s="225"/>
      <c r="J231" s="44"/>
      <c r="K231" s="44"/>
      <c r="L231" s="48"/>
      <c r="M231" s="226"/>
      <c r="N231" s="227"/>
      <c r="O231" s="88"/>
      <c r="P231" s="88"/>
      <c r="Q231" s="88"/>
      <c r="R231" s="88"/>
      <c r="S231" s="88"/>
      <c r="T231" s="89"/>
      <c r="U231" s="42"/>
      <c r="V231" s="42"/>
      <c r="W231" s="42"/>
      <c r="X231" s="42"/>
      <c r="Y231" s="42"/>
      <c r="Z231" s="42"/>
      <c r="AA231" s="42"/>
      <c r="AB231" s="42"/>
      <c r="AC231" s="42"/>
      <c r="AD231" s="42"/>
      <c r="AE231" s="42"/>
      <c r="AT231" s="20" t="s">
        <v>135</v>
      </c>
      <c r="AU231" s="20" t="s">
        <v>89</v>
      </c>
    </row>
    <row r="232" s="2" customFormat="1" ht="16.5" customHeight="1">
      <c r="A232" s="42"/>
      <c r="B232" s="43"/>
      <c r="C232" s="209" t="s">
        <v>366</v>
      </c>
      <c r="D232" s="209" t="s">
        <v>128</v>
      </c>
      <c r="E232" s="210" t="s">
        <v>367</v>
      </c>
      <c r="F232" s="211" t="s">
        <v>368</v>
      </c>
      <c r="G232" s="212" t="s">
        <v>131</v>
      </c>
      <c r="H232" s="213">
        <v>1</v>
      </c>
      <c r="I232" s="214"/>
      <c r="J232" s="215">
        <f>ROUND(I232*H232,2)</f>
        <v>0</v>
      </c>
      <c r="K232" s="216"/>
      <c r="L232" s="48"/>
      <c r="M232" s="217" t="s">
        <v>41</v>
      </c>
      <c r="N232" s="218" t="s">
        <v>51</v>
      </c>
      <c r="O232" s="88"/>
      <c r="P232" s="219">
        <f>O232*H232</f>
        <v>0</v>
      </c>
      <c r="Q232" s="219">
        <v>0</v>
      </c>
      <c r="R232" s="219">
        <f>Q232*H232</f>
        <v>0</v>
      </c>
      <c r="S232" s="219">
        <v>0</v>
      </c>
      <c r="T232" s="220">
        <f>S232*H232</f>
        <v>0</v>
      </c>
      <c r="U232" s="42"/>
      <c r="V232" s="42"/>
      <c r="W232" s="42"/>
      <c r="X232" s="42"/>
      <c r="Y232" s="42"/>
      <c r="Z232" s="42"/>
      <c r="AA232" s="42"/>
      <c r="AB232" s="42"/>
      <c r="AC232" s="42"/>
      <c r="AD232" s="42"/>
      <c r="AE232" s="42"/>
      <c r="AR232" s="221" t="s">
        <v>132</v>
      </c>
      <c r="AT232" s="221" t="s">
        <v>128</v>
      </c>
      <c r="AU232" s="221" t="s">
        <v>89</v>
      </c>
      <c r="AY232" s="20" t="s">
        <v>125</v>
      </c>
      <c r="BE232" s="222">
        <f>IF(N232="základní",J232,0)</f>
        <v>0</v>
      </c>
      <c r="BF232" s="222">
        <f>IF(N232="snížená",J232,0)</f>
        <v>0</v>
      </c>
      <c r="BG232" s="222">
        <f>IF(N232="zákl. přenesená",J232,0)</f>
        <v>0</v>
      </c>
      <c r="BH232" s="222">
        <f>IF(N232="sníž. přenesená",J232,0)</f>
        <v>0</v>
      </c>
      <c r="BI232" s="222">
        <f>IF(N232="nulová",J232,0)</f>
        <v>0</v>
      </c>
      <c r="BJ232" s="20" t="s">
        <v>87</v>
      </c>
      <c r="BK232" s="222">
        <f>ROUND(I232*H232,2)</f>
        <v>0</v>
      </c>
      <c r="BL232" s="20" t="s">
        <v>132</v>
      </c>
      <c r="BM232" s="221" t="s">
        <v>369</v>
      </c>
    </row>
    <row r="233" s="2" customFormat="1">
      <c r="A233" s="42"/>
      <c r="B233" s="43"/>
      <c r="C233" s="44"/>
      <c r="D233" s="223" t="s">
        <v>134</v>
      </c>
      <c r="E233" s="44"/>
      <c r="F233" s="224" t="s">
        <v>368</v>
      </c>
      <c r="G233" s="44"/>
      <c r="H233" s="44"/>
      <c r="I233" s="225"/>
      <c r="J233" s="44"/>
      <c r="K233" s="44"/>
      <c r="L233" s="48"/>
      <c r="M233" s="226"/>
      <c r="N233" s="227"/>
      <c r="O233" s="88"/>
      <c r="P233" s="88"/>
      <c r="Q233" s="88"/>
      <c r="R233" s="88"/>
      <c r="S233" s="88"/>
      <c r="T233" s="89"/>
      <c r="U233" s="42"/>
      <c r="V233" s="42"/>
      <c r="W233" s="42"/>
      <c r="X233" s="42"/>
      <c r="Y233" s="42"/>
      <c r="Z233" s="42"/>
      <c r="AA233" s="42"/>
      <c r="AB233" s="42"/>
      <c r="AC233" s="42"/>
      <c r="AD233" s="42"/>
      <c r="AE233" s="42"/>
      <c r="AT233" s="20" t="s">
        <v>134</v>
      </c>
      <c r="AU233" s="20" t="s">
        <v>89</v>
      </c>
    </row>
    <row r="234" s="2" customFormat="1">
      <c r="A234" s="42"/>
      <c r="B234" s="43"/>
      <c r="C234" s="44"/>
      <c r="D234" s="223" t="s">
        <v>135</v>
      </c>
      <c r="E234" s="44"/>
      <c r="F234" s="228" t="s">
        <v>370</v>
      </c>
      <c r="G234" s="44"/>
      <c r="H234" s="44"/>
      <c r="I234" s="225"/>
      <c r="J234" s="44"/>
      <c r="K234" s="44"/>
      <c r="L234" s="48"/>
      <c r="M234" s="226"/>
      <c r="N234" s="227"/>
      <c r="O234" s="88"/>
      <c r="P234" s="88"/>
      <c r="Q234" s="88"/>
      <c r="R234" s="88"/>
      <c r="S234" s="88"/>
      <c r="T234" s="89"/>
      <c r="U234" s="42"/>
      <c r="V234" s="42"/>
      <c r="W234" s="42"/>
      <c r="X234" s="42"/>
      <c r="Y234" s="42"/>
      <c r="Z234" s="42"/>
      <c r="AA234" s="42"/>
      <c r="AB234" s="42"/>
      <c r="AC234" s="42"/>
      <c r="AD234" s="42"/>
      <c r="AE234" s="42"/>
      <c r="AT234" s="20" t="s">
        <v>135</v>
      </c>
      <c r="AU234" s="20" t="s">
        <v>89</v>
      </c>
    </row>
    <row r="235" s="2" customFormat="1" ht="16.5" customHeight="1">
      <c r="A235" s="42"/>
      <c r="B235" s="43"/>
      <c r="C235" s="209" t="s">
        <v>371</v>
      </c>
      <c r="D235" s="209" t="s">
        <v>128</v>
      </c>
      <c r="E235" s="210" t="s">
        <v>372</v>
      </c>
      <c r="F235" s="211" t="s">
        <v>373</v>
      </c>
      <c r="G235" s="212" t="s">
        <v>131</v>
      </c>
      <c r="H235" s="213">
        <v>1</v>
      </c>
      <c r="I235" s="214"/>
      <c r="J235" s="215">
        <f>ROUND(I235*H235,2)</f>
        <v>0</v>
      </c>
      <c r="K235" s="216"/>
      <c r="L235" s="48"/>
      <c r="M235" s="217" t="s">
        <v>41</v>
      </c>
      <c r="N235" s="218" t="s">
        <v>51</v>
      </c>
      <c r="O235" s="88"/>
      <c r="P235" s="219">
        <f>O235*H235</f>
        <v>0</v>
      </c>
      <c r="Q235" s="219">
        <v>0</v>
      </c>
      <c r="R235" s="219">
        <f>Q235*H235</f>
        <v>0</v>
      </c>
      <c r="S235" s="219">
        <v>0</v>
      </c>
      <c r="T235" s="220">
        <f>S235*H235</f>
        <v>0</v>
      </c>
      <c r="U235" s="42"/>
      <c r="V235" s="42"/>
      <c r="W235" s="42"/>
      <c r="X235" s="42"/>
      <c r="Y235" s="42"/>
      <c r="Z235" s="42"/>
      <c r="AA235" s="42"/>
      <c r="AB235" s="42"/>
      <c r="AC235" s="42"/>
      <c r="AD235" s="42"/>
      <c r="AE235" s="42"/>
      <c r="AR235" s="221" t="s">
        <v>132</v>
      </c>
      <c r="AT235" s="221" t="s">
        <v>128</v>
      </c>
      <c r="AU235" s="221" t="s">
        <v>89</v>
      </c>
      <c r="AY235" s="20" t="s">
        <v>125</v>
      </c>
      <c r="BE235" s="222">
        <f>IF(N235="základní",J235,0)</f>
        <v>0</v>
      </c>
      <c r="BF235" s="222">
        <f>IF(N235="snížená",J235,0)</f>
        <v>0</v>
      </c>
      <c r="BG235" s="222">
        <f>IF(N235="zákl. přenesená",J235,0)</f>
        <v>0</v>
      </c>
      <c r="BH235" s="222">
        <f>IF(N235="sníž. přenesená",J235,0)</f>
        <v>0</v>
      </c>
      <c r="BI235" s="222">
        <f>IF(N235="nulová",J235,0)</f>
        <v>0</v>
      </c>
      <c r="BJ235" s="20" t="s">
        <v>87</v>
      </c>
      <c r="BK235" s="222">
        <f>ROUND(I235*H235,2)</f>
        <v>0</v>
      </c>
      <c r="BL235" s="20" t="s">
        <v>132</v>
      </c>
      <c r="BM235" s="221" t="s">
        <v>374</v>
      </c>
    </row>
    <row r="236" s="2" customFormat="1">
      <c r="A236" s="42"/>
      <c r="B236" s="43"/>
      <c r="C236" s="44"/>
      <c r="D236" s="223" t="s">
        <v>134</v>
      </c>
      <c r="E236" s="44"/>
      <c r="F236" s="224" t="s">
        <v>373</v>
      </c>
      <c r="G236" s="44"/>
      <c r="H236" s="44"/>
      <c r="I236" s="225"/>
      <c r="J236" s="44"/>
      <c r="K236" s="44"/>
      <c r="L236" s="48"/>
      <c r="M236" s="226"/>
      <c r="N236" s="227"/>
      <c r="O236" s="88"/>
      <c r="P236" s="88"/>
      <c r="Q236" s="88"/>
      <c r="R236" s="88"/>
      <c r="S236" s="88"/>
      <c r="T236" s="89"/>
      <c r="U236" s="42"/>
      <c r="V236" s="42"/>
      <c r="W236" s="42"/>
      <c r="X236" s="42"/>
      <c r="Y236" s="42"/>
      <c r="Z236" s="42"/>
      <c r="AA236" s="42"/>
      <c r="AB236" s="42"/>
      <c r="AC236" s="42"/>
      <c r="AD236" s="42"/>
      <c r="AE236" s="42"/>
      <c r="AT236" s="20" t="s">
        <v>134</v>
      </c>
      <c r="AU236" s="20" t="s">
        <v>89</v>
      </c>
    </row>
    <row r="237" s="2" customFormat="1">
      <c r="A237" s="42"/>
      <c r="B237" s="43"/>
      <c r="C237" s="44"/>
      <c r="D237" s="223" t="s">
        <v>135</v>
      </c>
      <c r="E237" s="44"/>
      <c r="F237" s="228" t="s">
        <v>375</v>
      </c>
      <c r="G237" s="44"/>
      <c r="H237" s="44"/>
      <c r="I237" s="225"/>
      <c r="J237" s="44"/>
      <c r="K237" s="44"/>
      <c r="L237" s="48"/>
      <c r="M237" s="253"/>
      <c r="N237" s="254"/>
      <c r="O237" s="255"/>
      <c r="P237" s="255"/>
      <c r="Q237" s="255"/>
      <c r="R237" s="255"/>
      <c r="S237" s="255"/>
      <c r="T237" s="256"/>
      <c r="U237" s="42"/>
      <c r="V237" s="42"/>
      <c r="W237" s="42"/>
      <c r="X237" s="42"/>
      <c r="Y237" s="42"/>
      <c r="Z237" s="42"/>
      <c r="AA237" s="42"/>
      <c r="AB237" s="42"/>
      <c r="AC237" s="42"/>
      <c r="AD237" s="42"/>
      <c r="AE237" s="42"/>
      <c r="AT237" s="20" t="s">
        <v>135</v>
      </c>
      <c r="AU237" s="20" t="s">
        <v>89</v>
      </c>
    </row>
    <row r="238" s="2" customFormat="1" ht="6.96" customHeight="1">
      <c r="A238" s="42"/>
      <c r="B238" s="63"/>
      <c r="C238" s="64"/>
      <c r="D238" s="64"/>
      <c r="E238" s="64"/>
      <c r="F238" s="64"/>
      <c r="G238" s="64"/>
      <c r="H238" s="64"/>
      <c r="I238" s="64"/>
      <c r="J238" s="64"/>
      <c r="K238" s="64"/>
      <c r="L238" s="48"/>
      <c r="M238" s="42"/>
      <c r="O238" s="42"/>
      <c r="P238" s="42"/>
      <c r="Q238" s="42"/>
      <c r="R238" s="42"/>
      <c r="S238" s="42"/>
      <c r="T238" s="42"/>
      <c r="U238" s="42"/>
      <c r="V238" s="42"/>
      <c r="W238" s="42"/>
      <c r="X238" s="42"/>
      <c r="Y238" s="42"/>
      <c r="Z238" s="42"/>
      <c r="AA238" s="42"/>
      <c r="AB238" s="42"/>
      <c r="AC238" s="42"/>
      <c r="AD238" s="42"/>
      <c r="AE238" s="42"/>
    </row>
  </sheetData>
  <sheetProtection sheet="1" autoFilter="0" formatColumns="0" formatRows="0" objects="1" scenarios="1" spinCount="100000" saltValue="OXW90ePXFaJTofxgO2h/Xbgkp3rW4B6N5QPZFORT3iKvDUzZljaWFBmzyDBKKXd8RYWpPM2pZu09JBZLDIenhg==" hashValue="jWA+kVnU62IbrChUdAZTgzOcVldB1VCPE1l3gv/X7dedRqNMFSlTUt0l8tcdvemQbGQ5uChxuBO4wMgSehVjFQ==" algorithmName="SHA-512" password="CC35"/>
  <autoFilter ref="C85:K237"/>
  <mergeCells count="9">
    <mergeCell ref="E7:H7"/>
    <mergeCell ref="E9:H9"/>
    <mergeCell ref="E18:H18"/>
    <mergeCell ref="E27:H27"/>
    <mergeCell ref="E48:H48"/>
    <mergeCell ref="E50:H50"/>
    <mergeCell ref="E76:H76"/>
    <mergeCell ref="E78:H78"/>
    <mergeCell ref="L2:V2"/>
  </mergeCells>
  <hyperlinks>
    <hyperlink ref="F100" r:id="rId1" display="https://podminky.urs.cz/item/CS_URS_2021_01/011114000"/>
    <hyperlink ref="F112" r:id="rId2" display="https://podminky.urs.cz/item/CS_URS_2021_01/011514000"/>
    <hyperlink ref="F120" r:id="rId3" display="https://podminky.urs.cz/item/CS_URS_2021_01/012103000"/>
    <hyperlink ref="F126" r:id="rId4" display="https://podminky.urs.cz/item/CS_URS_2021_01/012303000"/>
    <hyperlink ref="F132" r:id="rId5" display="https://podminky.urs.cz/item/CS_URS_2021_01/013254000"/>
    <hyperlink ref="F143" r:id="rId6" display="https://podminky.urs.cz/item/CS_URS_2021_01/034002000"/>
    <hyperlink ref="F147" r:id="rId7" display="https://podminky.urs.cz/item/CS_URS_2021_01/034303000"/>
    <hyperlink ref="F150" r:id="rId8" display="https://podminky.urs.cz/item/CS_URS_2021_01/034403000"/>
    <hyperlink ref="F155" r:id="rId9" display="https://podminky.urs.cz/item/CS_URS_2021_01/034503000"/>
    <hyperlink ref="F158" r:id="rId10" display="https://podminky.urs.cz/item/CS_URS_2021_01/035103001"/>
    <hyperlink ref="F164" r:id="rId11" display="https://podminky.urs.cz/item/CS_URS_2021_01/039103000"/>
    <hyperlink ref="F169" r:id="rId12" display="https://podminky.urs.cz/item/CS_URS_2021_01/039203000"/>
    <hyperlink ref="F176" r:id="rId13" display="https://podminky.urs.cz/item/CS_URS_2021_01/042503000"/>
    <hyperlink ref="F182" r:id="rId14" display="https://podminky.urs.cz/item/CS_URS_2021_01/043103000"/>
    <hyperlink ref="F196" r:id="rId15" display="https://podminky.urs.cz/item/CS_URS_2021_01/059002000"/>
    <hyperlink ref="F204" r:id="rId16" display="https://podminky.urs.cz/item/CS_URS_2021_01/072002000"/>
  </hyperlinks>
  <pageMargins left="0.39375" right="0.39375" top="0.39375" bottom="0.39375" header="0" footer="0"/>
  <pageSetup paperSize="9" orientation="portrait" blackAndWhite="1" fitToHeight="100"/>
  <headerFooter>
    <oddFooter>&amp;CStrana &amp;P z &amp;N</oddFooter>
  </headerFooter>
  <drawing r:id="rId1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93</v>
      </c>
    </row>
    <row r="3" s="1" customFormat="1" ht="6.96" customHeight="1">
      <c r="B3" s="132"/>
      <c r="C3" s="133"/>
      <c r="D3" s="133"/>
      <c r="E3" s="133"/>
      <c r="F3" s="133"/>
      <c r="G3" s="133"/>
      <c r="H3" s="133"/>
      <c r="I3" s="133"/>
      <c r="J3" s="133"/>
      <c r="K3" s="133"/>
      <c r="L3" s="23"/>
      <c r="AT3" s="20" t="s">
        <v>89</v>
      </c>
    </row>
    <row r="4" s="1" customFormat="1" ht="24.96" customHeight="1">
      <c r="B4" s="23"/>
      <c r="D4" s="134" t="s">
        <v>94</v>
      </c>
      <c r="L4" s="23"/>
      <c r="M4" s="135" t="s">
        <v>10</v>
      </c>
      <c r="AT4" s="20" t="s">
        <v>4</v>
      </c>
    </row>
    <row r="5" s="1" customFormat="1" ht="6.96" customHeight="1">
      <c r="B5" s="23"/>
      <c r="L5" s="23"/>
    </row>
    <row r="6" s="1" customFormat="1" ht="12" customHeight="1">
      <c r="B6" s="23"/>
      <c r="D6" s="136" t="s">
        <v>16</v>
      </c>
      <c r="L6" s="23"/>
    </row>
    <row r="7" s="1" customFormat="1" ht="26.25" customHeight="1">
      <c r="B7" s="23"/>
      <c r="E7" s="137" t="str">
        <f>'Rekapitulace stavby'!K6</f>
        <v>ÚSTÍ NAD ORLICÍ-OBNOVA VODOVODU LT DN150 V UL. TŘEBOVSKÁ - aktual 01/2026</v>
      </c>
      <c r="F7" s="136"/>
      <c r="G7" s="136"/>
      <c r="H7" s="136"/>
      <c r="L7" s="23"/>
    </row>
    <row r="8" s="2" customFormat="1" ht="12" customHeight="1">
      <c r="A8" s="42"/>
      <c r="B8" s="48"/>
      <c r="C8" s="42"/>
      <c r="D8" s="136" t="s">
        <v>95</v>
      </c>
      <c r="E8" s="42"/>
      <c r="F8" s="42"/>
      <c r="G8" s="42"/>
      <c r="H8" s="42"/>
      <c r="I8" s="42"/>
      <c r="J8" s="42"/>
      <c r="K8" s="42"/>
      <c r="L8" s="138"/>
      <c r="S8" s="42"/>
      <c r="T8" s="42"/>
      <c r="U8" s="42"/>
      <c r="V8" s="42"/>
      <c r="W8" s="42"/>
      <c r="X8" s="42"/>
      <c r="Y8" s="42"/>
      <c r="Z8" s="42"/>
      <c r="AA8" s="42"/>
      <c r="AB8" s="42"/>
      <c r="AC8" s="42"/>
      <c r="AD8" s="42"/>
      <c r="AE8" s="42"/>
    </row>
    <row r="9" s="2" customFormat="1" ht="16.5" customHeight="1">
      <c r="A9" s="42"/>
      <c r="B9" s="48"/>
      <c r="C9" s="42"/>
      <c r="D9" s="42"/>
      <c r="E9" s="139" t="s">
        <v>376</v>
      </c>
      <c r="F9" s="42"/>
      <c r="G9" s="42"/>
      <c r="H9" s="42"/>
      <c r="I9" s="42"/>
      <c r="J9" s="42"/>
      <c r="K9" s="42"/>
      <c r="L9" s="138"/>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8"/>
      <c r="S10" s="42"/>
      <c r="T10" s="42"/>
      <c r="U10" s="42"/>
      <c r="V10" s="42"/>
      <c r="W10" s="42"/>
      <c r="X10" s="42"/>
      <c r="Y10" s="42"/>
      <c r="Z10" s="42"/>
      <c r="AA10" s="42"/>
      <c r="AB10" s="42"/>
      <c r="AC10" s="42"/>
      <c r="AD10" s="42"/>
      <c r="AE10" s="42"/>
    </row>
    <row r="11" s="2" customFormat="1" ht="12" customHeight="1">
      <c r="A11" s="42"/>
      <c r="B11" s="48"/>
      <c r="C11" s="42"/>
      <c r="D11" s="136" t="s">
        <v>18</v>
      </c>
      <c r="E11" s="42"/>
      <c r="F11" s="140" t="s">
        <v>19</v>
      </c>
      <c r="G11" s="42"/>
      <c r="H11" s="42"/>
      <c r="I11" s="136" t="s">
        <v>20</v>
      </c>
      <c r="J11" s="140" t="s">
        <v>41</v>
      </c>
      <c r="K11" s="42"/>
      <c r="L11" s="138"/>
      <c r="S11" s="42"/>
      <c r="T11" s="42"/>
      <c r="U11" s="42"/>
      <c r="V11" s="42"/>
      <c r="W11" s="42"/>
      <c r="X11" s="42"/>
      <c r="Y11" s="42"/>
      <c r="Z11" s="42"/>
      <c r="AA11" s="42"/>
      <c r="AB11" s="42"/>
      <c r="AC11" s="42"/>
      <c r="AD11" s="42"/>
      <c r="AE11" s="42"/>
    </row>
    <row r="12" s="2" customFormat="1" ht="12" customHeight="1">
      <c r="A12" s="42"/>
      <c r="B12" s="48"/>
      <c r="C12" s="42"/>
      <c r="D12" s="136" t="s">
        <v>22</v>
      </c>
      <c r="E12" s="42"/>
      <c r="F12" s="140" t="s">
        <v>23</v>
      </c>
      <c r="G12" s="42"/>
      <c r="H12" s="42"/>
      <c r="I12" s="136" t="s">
        <v>24</v>
      </c>
      <c r="J12" s="141" t="str">
        <f>'Rekapitulace stavby'!AN8</f>
        <v>17. 3. 2021</v>
      </c>
      <c r="K12" s="42"/>
      <c r="L12" s="138"/>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8"/>
      <c r="S13" s="42"/>
      <c r="T13" s="42"/>
      <c r="U13" s="42"/>
      <c r="V13" s="42"/>
      <c r="W13" s="42"/>
      <c r="X13" s="42"/>
      <c r="Y13" s="42"/>
      <c r="Z13" s="42"/>
      <c r="AA13" s="42"/>
      <c r="AB13" s="42"/>
      <c r="AC13" s="42"/>
      <c r="AD13" s="42"/>
      <c r="AE13" s="42"/>
    </row>
    <row r="14" s="2" customFormat="1" ht="12" customHeight="1">
      <c r="A14" s="42"/>
      <c r="B14" s="48"/>
      <c r="C14" s="42"/>
      <c r="D14" s="136" t="s">
        <v>30</v>
      </c>
      <c r="E14" s="42"/>
      <c r="F14" s="42"/>
      <c r="G14" s="42"/>
      <c r="H14" s="42"/>
      <c r="I14" s="136" t="s">
        <v>31</v>
      </c>
      <c r="J14" s="140" t="s">
        <v>32</v>
      </c>
      <c r="K14" s="42"/>
      <c r="L14" s="138"/>
      <c r="S14" s="42"/>
      <c r="T14" s="42"/>
      <c r="U14" s="42"/>
      <c r="V14" s="42"/>
      <c r="W14" s="42"/>
      <c r="X14" s="42"/>
      <c r="Y14" s="42"/>
      <c r="Z14" s="42"/>
      <c r="AA14" s="42"/>
      <c r="AB14" s="42"/>
      <c r="AC14" s="42"/>
      <c r="AD14" s="42"/>
      <c r="AE14" s="42"/>
    </row>
    <row r="15" s="2" customFormat="1" ht="18" customHeight="1">
      <c r="A15" s="42"/>
      <c r="B15" s="48"/>
      <c r="C15" s="42"/>
      <c r="D15" s="42"/>
      <c r="E15" s="140" t="s">
        <v>33</v>
      </c>
      <c r="F15" s="42"/>
      <c r="G15" s="42"/>
      <c r="H15" s="42"/>
      <c r="I15" s="136" t="s">
        <v>34</v>
      </c>
      <c r="J15" s="140" t="s">
        <v>35</v>
      </c>
      <c r="K15" s="42"/>
      <c r="L15" s="138"/>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8"/>
      <c r="S16" s="42"/>
      <c r="T16" s="42"/>
      <c r="U16" s="42"/>
      <c r="V16" s="42"/>
      <c r="W16" s="42"/>
      <c r="X16" s="42"/>
      <c r="Y16" s="42"/>
      <c r="Z16" s="42"/>
      <c r="AA16" s="42"/>
      <c r="AB16" s="42"/>
      <c r="AC16" s="42"/>
      <c r="AD16" s="42"/>
      <c r="AE16" s="42"/>
    </row>
    <row r="17" s="2" customFormat="1" ht="12" customHeight="1">
      <c r="A17" s="42"/>
      <c r="B17" s="48"/>
      <c r="C17" s="42"/>
      <c r="D17" s="136" t="s">
        <v>36</v>
      </c>
      <c r="E17" s="42"/>
      <c r="F17" s="42"/>
      <c r="G17" s="42"/>
      <c r="H17" s="42"/>
      <c r="I17" s="136" t="s">
        <v>31</v>
      </c>
      <c r="J17" s="36" t="str">
        <f>'Rekapitulace stavby'!AN13</f>
        <v>Vyplň údaj</v>
      </c>
      <c r="K17" s="42"/>
      <c r="L17" s="138"/>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0"/>
      <c r="G18" s="140"/>
      <c r="H18" s="140"/>
      <c r="I18" s="136" t="s">
        <v>34</v>
      </c>
      <c r="J18" s="36" t="str">
        <f>'Rekapitulace stavby'!AN14</f>
        <v>Vyplň údaj</v>
      </c>
      <c r="K18" s="42"/>
      <c r="L18" s="138"/>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8"/>
      <c r="S19" s="42"/>
      <c r="T19" s="42"/>
      <c r="U19" s="42"/>
      <c r="V19" s="42"/>
      <c r="W19" s="42"/>
      <c r="X19" s="42"/>
      <c r="Y19" s="42"/>
      <c r="Z19" s="42"/>
      <c r="AA19" s="42"/>
      <c r="AB19" s="42"/>
      <c r="AC19" s="42"/>
      <c r="AD19" s="42"/>
      <c r="AE19" s="42"/>
    </row>
    <row r="20" s="2" customFormat="1" ht="12" customHeight="1">
      <c r="A20" s="42"/>
      <c r="B20" s="48"/>
      <c r="C20" s="42"/>
      <c r="D20" s="136" t="s">
        <v>38</v>
      </c>
      <c r="E20" s="42"/>
      <c r="F20" s="42"/>
      <c r="G20" s="42"/>
      <c r="H20" s="42"/>
      <c r="I20" s="136" t="s">
        <v>31</v>
      </c>
      <c r="J20" s="140" t="s">
        <v>39</v>
      </c>
      <c r="K20" s="42"/>
      <c r="L20" s="138"/>
      <c r="S20" s="42"/>
      <c r="T20" s="42"/>
      <c r="U20" s="42"/>
      <c r="V20" s="42"/>
      <c r="W20" s="42"/>
      <c r="X20" s="42"/>
      <c r="Y20" s="42"/>
      <c r="Z20" s="42"/>
      <c r="AA20" s="42"/>
      <c r="AB20" s="42"/>
      <c r="AC20" s="42"/>
      <c r="AD20" s="42"/>
      <c r="AE20" s="42"/>
    </row>
    <row r="21" s="2" customFormat="1" ht="18" customHeight="1">
      <c r="A21" s="42"/>
      <c r="B21" s="48"/>
      <c r="C21" s="42"/>
      <c r="D21" s="42"/>
      <c r="E21" s="140" t="s">
        <v>40</v>
      </c>
      <c r="F21" s="42"/>
      <c r="G21" s="42"/>
      <c r="H21" s="42"/>
      <c r="I21" s="136" t="s">
        <v>34</v>
      </c>
      <c r="J21" s="140" t="s">
        <v>41</v>
      </c>
      <c r="K21" s="42"/>
      <c r="L21" s="138"/>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8"/>
      <c r="S22" s="42"/>
      <c r="T22" s="42"/>
      <c r="U22" s="42"/>
      <c r="V22" s="42"/>
      <c r="W22" s="42"/>
      <c r="X22" s="42"/>
      <c r="Y22" s="42"/>
      <c r="Z22" s="42"/>
      <c r="AA22" s="42"/>
      <c r="AB22" s="42"/>
      <c r="AC22" s="42"/>
      <c r="AD22" s="42"/>
      <c r="AE22" s="42"/>
    </row>
    <row r="23" s="2" customFormat="1" ht="12" customHeight="1">
      <c r="A23" s="42"/>
      <c r="B23" s="48"/>
      <c r="C23" s="42"/>
      <c r="D23" s="136" t="s">
        <v>43</v>
      </c>
      <c r="E23" s="42"/>
      <c r="F23" s="42"/>
      <c r="G23" s="42"/>
      <c r="H23" s="42"/>
      <c r="I23" s="136" t="s">
        <v>31</v>
      </c>
      <c r="J23" s="140" t="s">
        <v>39</v>
      </c>
      <c r="K23" s="42"/>
      <c r="L23" s="138"/>
      <c r="S23" s="42"/>
      <c r="T23" s="42"/>
      <c r="U23" s="42"/>
      <c r="V23" s="42"/>
      <c r="W23" s="42"/>
      <c r="X23" s="42"/>
      <c r="Y23" s="42"/>
      <c r="Z23" s="42"/>
      <c r="AA23" s="42"/>
      <c r="AB23" s="42"/>
      <c r="AC23" s="42"/>
      <c r="AD23" s="42"/>
      <c r="AE23" s="42"/>
    </row>
    <row r="24" s="2" customFormat="1" ht="18" customHeight="1">
      <c r="A24" s="42"/>
      <c r="B24" s="48"/>
      <c r="C24" s="42"/>
      <c r="D24" s="42"/>
      <c r="E24" s="140" t="s">
        <v>40</v>
      </c>
      <c r="F24" s="42"/>
      <c r="G24" s="42"/>
      <c r="H24" s="42"/>
      <c r="I24" s="136" t="s">
        <v>34</v>
      </c>
      <c r="J24" s="140" t="s">
        <v>41</v>
      </c>
      <c r="K24" s="42"/>
      <c r="L24" s="138"/>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8"/>
      <c r="S25" s="42"/>
      <c r="T25" s="42"/>
      <c r="U25" s="42"/>
      <c r="V25" s="42"/>
      <c r="W25" s="42"/>
      <c r="X25" s="42"/>
      <c r="Y25" s="42"/>
      <c r="Z25" s="42"/>
      <c r="AA25" s="42"/>
      <c r="AB25" s="42"/>
      <c r="AC25" s="42"/>
      <c r="AD25" s="42"/>
      <c r="AE25" s="42"/>
    </row>
    <row r="26" s="2" customFormat="1" ht="12" customHeight="1">
      <c r="A26" s="42"/>
      <c r="B26" s="48"/>
      <c r="C26" s="42"/>
      <c r="D26" s="136" t="s">
        <v>44</v>
      </c>
      <c r="E26" s="42"/>
      <c r="F26" s="42"/>
      <c r="G26" s="42"/>
      <c r="H26" s="42"/>
      <c r="I26" s="42"/>
      <c r="J26" s="42"/>
      <c r="K26" s="42"/>
      <c r="L26" s="138"/>
      <c r="S26" s="42"/>
      <c r="T26" s="42"/>
      <c r="U26" s="42"/>
      <c r="V26" s="42"/>
      <c r="W26" s="42"/>
      <c r="X26" s="42"/>
      <c r="Y26" s="42"/>
      <c r="Z26" s="42"/>
      <c r="AA26" s="42"/>
      <c r="AB26" s="42"/>
      <c r="AC26" s="42"/>
      <c r="AD26" s="42"/>
      <c r="AE26" s="42"/>
    </row>
    <row r="27" s="8" customFormat="1" ht="71.25" customHeight="1">
      <c r="A27" s="142"/>
      <c r="B27" s="143"/>
      <c r="C27" s="142"/>
      <c r="D27" s="142"/>
      <c r="E27" s="144" t="s">
        <v>97</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2"/>
      <c r="B28" s="48"/>
      <c r="C28" s="42"/>
      <c r="D28" s="42"/>
      <c r="E28" s="42"/>
      <c r="F28" s="42"/>
      <c r="G28" s="42"/>
      <c r="H28" s="42"/>
      <c r="I28" s="42"/>
      <c r="J28" s="42"/>
      <c r="K28" s="42"/>
      <c r="L28" s="138"/>
      <c r="S28" s="42"/>
      <c r="T28" s="42"/>
      <c r="U28" s="42"/>
      <c r="V28" s="42"/>
      <c r="W28" s="42"/>
      <c r="X28" s="42"/>
      <c r="Y28" s="42"/>
      <c r="Z28" s="42"/>
      <c r="AA28" s="42"/>
      <c r="AB28" s="42"/>
      <c r="AC28" s="42"/>
      <c r="AD28" s="42"/>
      <c r="AE28" s="42"/>
    </row>
    <row r="29" s="2" customFormat="1" ht="6.96" customHeight="1">
      <c r="A29" s="42"/>
      <c r="B29" s="48"/>
      <c r="C29" s="42"/>
      <c r="D29" s="146"/>
      <c r="E29" s="146"/>
      <c r="F29" s="146"/>
      <c r="G29" s="146"/>
      <c r="H29" s="146"/>
      <c r="I29" s="146"/>
      <c r="J29" s="146"/>
      <c r="K29" s="146"/>
      <c r="L29" s="138"/>
      <c r="S29" s="42"/>
      <c r="T29" s="42"/>
      <c r="U29" s="42"/>
      <c r="V29" s="42"/>
      <c r="W29" s="42"/>
      <c r="X29" s="42"/>
      <c r="Y29" s="42"/>
      <c r="Z29" s="42"/>
      <c r="AA29" s="42"/>
      <c r="AB29" s="42"/>
      <c r="AC29" s="42"/>
      <c r="AD29" s="42"/>
      <c r="AE29" s="42"/>
    </row>
    <row r="30" s="2" customFormat="1" ht="25.44" customHeight="1">
      <c r="A30" s="42"/>
      <c r="B30" s="48"/>
      <c r="C30" s="42"/>
      <c r="D30" s="147" t="s">
        <v>46</v>
      </c>
      <c r="E30" s="42"/>
      <c r="F30" s="42"/>
      <c r="G30" s="42"/>
      <c r="H30" s="42"/>
      <c r="I30" s="42"/>
      <c r="J30" s="148">
        <f>ROUND(J88, 2)</f>
        <v>0</v>
      </c>
      <c r="K30" s="42"/>
      <c r="L30" s="138"/>
      <c r="S30" s="42"/>
      <c r="T30" s="42"/>
      <c r="U30" s="42"/>
      <c r="V30" s="42"/>
      <c r="W30" s="42"/>
      <c r="X30" s="42"/>
      <c r="Y30" s="42"/>
      <c r="Z30" s="42"/>
      <c r="AA30" s="42"/>
      <c r="AB30" s="42"/>
      <c r="AC30" s="42"/>
      <c r="AD30" s="42"/>
      <c r="AE30" s="42"/>
    </row>
    <row r="31" s="2" customFormat="1" ht="6.96" customHeight="1">
      <c r="A31" s="42"/>
      <c r="B31" s="48"/>
      <c r="C31" s="42"/>
      <c r="D31" s="146"/>
      <c r="E31" s="146"/>
      <c r="F31" s="146"/>
      <c r="G31" s="146"/>
      <c r="H31" s="146"/>
      <c r="I31" s="146"/>
      <c r="J31" s="146"/>
      <c r="K31" s="146"/>
      <c r="L31" s="138"/>
      <c r="S31" s="42"/>
      <c r="T31" s="42"/>
      <c r="U31" s="42"/>
      <c r="V31" s="42"/>
      <c r="W31" s="42"/>
      <c r="X31" s="42"/>
      <c r="Y31" s="42"/>
      <c r="Z31" s="42"/>
      <c r="AA31" s="42"/>
      <c r="AB31" s="42"/>
      <c r="AC31" s="42"/>
      <c r="AD31" s="42"/>
      <c r="AE31" s="42"/>
    </row>
    <row r="32" s="2" customFormat="1" ht="14.4" customHeight="1">
      <c r="A32" s="42"/>
      <c r="B32" s="48"/>
      <c r="C32" s="42"/>
      <c r="D32" s="42"/>
      <c r="E32" s="42"/>
      <c r="F32" s="149" t="s">
        <v>48</v>
      </c>
      <c r="G32" s="42"/>
      <c r="H32" s="42"/>
      <c r="I32" s="149" t="s">
        <v>47</v>
      </c>
      <c r="J32" s="149" t="s">
        <v>49</v>
      </c>
      <c r="K32" s="42"/>
      <c r="L32" s="138"/>
      <c r="S32" s="42"/>
      <c r="T32" s="42"/>
      <c r="U32" s="42"/>
      <c r="V32" s="42"/>
      <c r="W32" s="42"/>
      <c r="X32" s="42"/>
      <c r="Y32" s="42"/>
      <c r="Z32" s="42"/>
      <c r="AA32" s="42"/>
      <c r="AB32" s="42"/>
      <c r="AC32" s="42"/>
      <c r="AD32" s="42"/>
      <c r="AE32" s="42"/>
    </row>
    <row r="33" s="2" customFormat="1" ht="14.4" customHeight="1">
      <c r="A33" s="42"/>
      <c r="B33" s="48"/>
      <c r="C33" s="42"/>
      <c r="D33" s="150" t="s">
        <v>50</v>
      </c>
      <c r="E33" s="136" t="s">
        <v>51</v>
      </c>
      <c r="F33" s="151">
        <f>ROUND((SUM(BE88:BE704)),  2)</f>
        <v>0</v>
      </c>
      <c r="G33" s="42"/>
      <c r="H33" s="42"/>
      <c r="I33" s="152">
        <v>0.20999999999999999</v>
      </c>
      <c r="J33" s="151">
        <f>ROUND(((SUM(BE88:BE704))*I33),  2)</f>
        <v>0</v>
      </c>
      <c r="K33" s="42"/>
      <c r="L33" s="138"/>
      <c r="S33" s="42"/>
      <c r="T33" s="42"/>
      <c r="U33" s="42"/>
      <c r="V33" s="42"/>
      <c r="W33" s="42"/>
      <c r="X33" s="42"/>
      <c r="Y33" s="42"/>
      <c r="Z33" s="42"/>
      <c r="AA33" s="42"/>
      <c r="AB33" s="42"/>
      <c r="AC33" s="42"/>
      <c r="AD33" s="42"/>
      <c r="AE33" s="42"/>
    </row>
    <row r="34" s="2" customFormat="1" ht="14.4" customHeight="1">
      <c r="A34" s="42"/>
      <c r="B34" s="48"/>
      <c r="C34" s="42"/>
      <c r="D34" s="42"/>
      <c r="E34" s="136" t="s">
        <v>52</v>
      </c>
      <c r="F34" s="151">
        <f>ROUND((SUM(BF88:BF704)),  2)</f>
        <v>0</v>
      </c>
      <c r="G34" s="42"/>
      <c r="H34" s="42"/>
      <c r="I34" s="152">
        <v>0.12</v>
      </c>
      <c r="J34" s="151">
        <f>ROUND(((SUM(BF88:BF704))*I34),  2)</f>
        <v>0</v>
      </c>
      <c r="K34" s="42"/>
      <c r="L34" s="138"/>
      <c r="S34" s="42"/>
      <c r="T34" s="42"/>
      <c r="U34" s="42"/>
      <c r="V34" s="42"/>
      <c r="W34" s="42"/>
      <c r="X34" s="42"/>
      <c r="Y34" s="42"/>
      <c r="Z34" s="42"/>
      <c r="AA34" s="42"/>
      <c r="AB34" s="42"/>
      <c r="AC34" s="42"/>
      <c r="AD34" s="42"/>
      <c r="AE34" s="42"/>
    </row>
    <row r="35" hidden="1" s="2" customFormat="1" ht="14.4" customHeight="1">
      <c r="A35" s="42"/>
      <c r="B35" s="48"/>
      <c r="C35" s="42"/>
      <c r="D35" s="42"/>
      <c r="E35" s="136" t="s">
        <v>53</v>
      </c>
      <c r="F35" s="151">
        <f>ROUND((SUM(BG88:BG704)),  2)</f>
        <v>0</v>
      </c>
      <c r="G35" s="42"/>
      <c r="H35" s="42"/>
      <c r="I35" s="152">
        <v>0.20999999999999999</v>
      </c>
      <c r="J35" s="151">
        <f>0</f>
        <v>0</v>
      </c>
      <c r="K35" s="42"/>
      <c r="L35" s="138"/>
      <c r="S35" s="42"/>
      <c r="T35" s="42"/>
      <c r="U35" s="42"/>
      <c r="V35" s="42"/>
      <c r="W35" s="42"/>
      <c r="X35" s="42"/>
      <c r="Y35" s="42"/>
      <c r="Z35" s="42"/>
      <c r="AA35" s="42"/>
      <c r="AB35" s="42"/>
      <c r="AC35" s="42"/>
      <c r="AD35" s="42"/>
      <c r="AE35" s="42"/>
    </row>
    <row r="36" hidden="1" s="2" customFormat="1" ht="14.4" customHeight="1">
      <c r="A36" s="42"/>
      <c r="B36" s="48"/>
      <c r="C36" s="42"/>
      <c r="D36" s="42"/>
      <c r="E36" s="136" t="s">
        <v>54</v>
      </c>
      <c r="F36" s="151">
        <f>ROUND((SUM(BH88:BH704)),  2)</f>
        <v>0</v>
      </c>
      <c r="G36" s="42"/>
      <c r="H36" s="42"/>
      <c r="I36" s="152">
        <v>0.12</v>
      </c>
      <c r="J36" s="151">
        <f>0</f>
        <v>0</v>
      </c>
      <c r="K36" s="42"/>
      <c r="L36" s="138"/>
      <c r="S36" s="42"/>
      <c r="T36" s="42"/>
      <c r="U36" s="42"/>
      <c r="V36" s="42"/>
      <c r="W36" s="42"/>
      <c r="X36" s="42"/>
      <c r="Y36" s="42"/>
      <c r="Z36" s="42"/>
      <c r="AA36" s="42"/>
      <c r="AB36" s="42"/>
      <c r="AC36" s="42"/>
      <c r="AD36" s="42"/>
      <c r="AE36" s="42"/>
    </row>
    <row r="37" hidden="1" s="2" customFormat="1" ht="14.4" customHeight="1">
      <c r="A37" s="42"/>
      <c r="B37" s="48"/>
      <c r="C37" s="42"/>
      <c r="D37" s="42"/>
      <c r="E37" s="136" t="s">
        <v>55</v>
      </c>
      <c r="F37" s="151">
        <f>ROUND((SUM(BI88:BI704)),  2)</f>
        <v>0</v>
      </c>
      <c r="G37" s="42"/>
      <c r="H37" s="42"/>
      <c r="I37" s="152">
        <v>0</v>
      </c>
      <c r="J37" s="151">
        <f>0</f>
        <v>0</v>
      </c>
      <c r="K37" s="42"/>
      <c r="L37" s="138"/>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8"/>
      <c r="S38" s="42"/>
      <c r="T38" s="42"/>
      <c r="U38" s="42"/>
      <c r="V38" s="42"/>
      <c r="W38" s="42"/>
      <c r="X38" s="42"/>
      <c r="Y38" s="42"/>
      <c r="Z38" s="42"/>
      <c r="AA38" s="42"/>
      <c r="AB38" s="42"/>
      <c r="AC38" s="42"/>
      <c r="AD38" s="42"/>
      <c r="AE38" s="42"/>
    </row>
    <row r="39" s="2" customFormat="1" ht="25.44" customHeight="1">
      <c r="A39" s="42"/>
      <c r="B39" s="48"/>
      <c r="C39" s="153"/>
      <c r="D39" s="154" t="s">
        <v>56</v>
      </c>
      <c r="E39" s="155"/>
      <c r="F39" s="155"/>
      <c r="G39" s="156" t="s">
        <v>57</v>
      </c>
      <c r="H39" s="157" t="s">
        <v>58</v>
      </c>
      <c r="I39" s="155"/>
      <c r="J39" s="158">
        <f>SUM(J30:J37)</f>
        <v>0</v>
      </c>
      <c r="K39" s="159"/>
      <c r="L39" s="138"/>
      <c r="S39" s="42"/>
      <c r="T39" s="42"/>
      <c r="U39" s="42"/>
      <c r="V39" s="42"/>
      <c r="W39" s="42"/>
      <c r="X39" s="42"/>
      <c r="Y39" s="42"/>
      <c r="Z39" s="42"/>
      <c r="AA39" s="42"/>
      <c r="AB39" s="42"/>
      <c r="AC39" s="42"/>
      <c r="AD39" s="42"/>
      <c r="AE39" s="42"/>
    </row>
    <row r="40" s="2" customFormat="1" ht="14.4" customHeight="1">
      <c r="A40" s="42"/>
      <c r="B40" s="160"/>
      <c r="C40" s="161"/>
      <c r="D40" s="161"/>
      <c r="E40" s="161"/>
      <c r="F40" s="161"/>
      <c r="G40" s="161"/>
      <c r="H40" s="161"/>
      <c r="I40" s="161"/>
      <c r="J40" s="161"/>
      <c r="K40" s="161"/>
      <c r="L40" s="138"/>
      <c r="S40" s="42"/>
      <c r="T40" s="42"/>
      <c r="U40" s="42"/>
      <c r="V40" s="42"/>
      <c r="W40" s="42"/>
      <c r="X40" s="42"/>
      <c r="Y40" s="42"/>
      <c r="Z40" s="42"/>
      <c r="AA40" s="42"/>
      <c r="AB40" s="42"/>
      <c r="AC40" s="42"/>
      <c r="AD40" s="42"/>
      <c r="AE40" s="42"/>
    </row>
    <row r="44" s="2" customFormat="1" ht="6.96" customHeight="1">
      <c r="A44" s="42"/>
      <c r="B44" s="162"/>
      <c r="C44" s="163"/>
      <c r="D44" s="163"/>
      <c r="E44" s="163"/>
      <c r="F44" s="163"/>
      <c r="G44" s="163"/>
      <c r="H44" s="163"/>
      <c r="I44" s="163"/>
      <c r="J44" s="163"/>
      <c r="K44" s="163"/>
      <c r="L44" s="138"/>
      <c r="S44" s="42"/>
      <c r="T44" s="42"/>
      <c r="U44" s="42"/>
      <c r="V44" s="42"/>
      <c r="W44" s="42"/>
      <c r="X44" s="42"/>
      <c r="Y44" s="42"/>
      <c r="Z44" s="42"/>
      <c r="AA44" s="42"/>
      <c r="AB44" s="42"/>
      <c r="AC44" s="42"/>
      <c r="AD44" s="42"/>
      <c r="AE44" s="42"/>
    </row>
    <row r="45" s="2" customFormat="1" ht="24.96" customHeight="1">
      <c r="A45" s="42"/>
      <c r="B45" s="43"/>
      <c r="C45" s="26" t="s">
        <v>98</v>
      </c>
      <c r="D45" s="44"/>
      <c r="E45" s="44"/>
      <c r="F45" s="44"/>
      <c r="G45" s="44"/>
      <c r="H45" s="44"/>
      <c r="I45" s="44"/>
      <c r="J45" s="44"/>
      <c r="K45" s="44"/>
      <c r="L45" s="138"/>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8"/>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8"/>
      <c r="S47" s="42"/>
      <c r="T47" s="42"/>
      <c r="U47" s="42"/>
      <c r="V47" s="42"/>
      <c r="W47" s="42"/>
      <c r="X47" s="42"/>
      <c r="Y47" s="42"/>
      <c r="Z47" s="42"/>
      <c r="AA47" s="42"/>
      <c r="AB47" s="42"/>
      <c r="AC47" s="42"/>
      <c r="AD47" s="42"/>
      <c r="AE47" s="42"/>
    </row>
    <row r="48" s="2" customFormat="1" ht="26.25" customHeight="1">
      <c r="A48" s="42"/>
      <c r="B48" s="43"/>
      <c r="C48" s="44"/>
      <c r="D48" s="44"/>
      <c r="E48" s="164" t="str">
        <f>E7</f>
        <v>ÚSTÍ NAD ORLICÍ-OBNOVA VODOVODU LT DN150 V UL. TŘEBOVSKÁ - aktual 01/2026</v>
      </c>
      <c r="F48" s="35"/>
      <c r="G48" s="35"/>
      <c r="H48" s="35"/>
      <c r="I48" s="44"/>
      <c r="J48" s="44"/>
      <c r="K48" s="44"/>
      <c r="L48" s="138"/>
      <c r="S48" s="42"/>
      <c r="T48" s="42"/>
      <c r="U48" s="42"/>
      <c r="V48" s="42"/>
      <c r="W48" s="42"/>
      <c r="X48" s="42"/>
      <c r="Y48" s="42"/>
      <c r="Z48" s="42"/>
      <c r="AA48" s="42"/>
      <c r="AB48" s="42"/>
      <c r="AC48" s="42"/>
      <c r="AD48" s="42"/>
      <c r="AE48" s="42"/>
    </row>
    <row r="49" s="2" customFormat="1" ht="12" customHeight="1">
      <c r="A49" s="42"/>
      <c r="B49" s="43"/>
      <c r="C49" s="35" t="s">
        <v>95</v>
      </c>
      <c r="D49" s="44"/>
      <c r="E49" s="44"/>
      <c r="F49" s="44"/>
      <c r="G49" s="44"/>
      <c r="H49" s="44"/>
      <c r="I49" s="44"/>
      <c r="J49" s="44"/>
      <c r="K49" s="44"/>
      <c r="L49" s="138"/>
      <c r="S49" s="42"/>
      <c r="T49" s="42"/>
      <c r="U49" s="42"/>
      <c r="V49" s="42"/>
      <c r="W49" s="42"/>
      <c r="X49" s="42"/>
      <c r="Y49" s="42"/>
      <c r="Z49" s="42"/>
      <c r="AA49" s="42"/>
      <c r="AB49" s="42"/>
      <c r="AC49" s="42"/>
      <c r="AD49" s="42"/>
      <c r="AE49" s="42"/>
    </row>
    <row r="50" s="2" customFormat="1" ht="16.5" customHeight="1">
      <c r="A50" s="42"/>
      <c r="B50" s="43"/>
      <c r="C50" s="44"/>
      <c r="D50" s="44"/>
      <c r="E50" s="73" t="str">
        <f>E9</f>
        <v>SO01 - SO 01 - Přeložka vodovodu</v>
      </c>
      <c r="F50" s="44"/>
      <c r="G50" s="44"/>
      <c r="H50" s="44"/>
      <c r="I50" s="44"/>
      <c r="J50" s="44"/>
      <c r="K50" s="44"/>
      <c r="L50" s="138"/>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8"/>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Ústí nad Orlicí</v>
      </c>
      <c r="G52" s="44"/>
      <c r="H52" s="44"/>
      <c r="I52" s="35" t="s">
        <v>24</v>
      </c>
      <c r="J52" s="76" t="str">
        <f>IF(J12="","",J12)</f>
        <v>17. 3. 2021</v>
      </c>
      <c r="K52" s="44"/>
      <c r="L52" s="138"/>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8"/>
      <c r="S53" s="42"/>
      <c r="T53" s="42"/>
      <c r="U53" s="42"/>
      <c r="V53" s="42"/>
      <c r="W53" s="42"/>
      <c r="X53" s="42"/>
      <c r="Y53" s="42"/>
      <c r="Z53" s="42"/>
      <c r="AA53" s="42"/>
      <c r="AB53" s="42"/>
      <c r="AC53" s="42"/>
      <c r="AD53" s="42"/>
      <c r="AE53" s="42"/>
    </row>
    <row r="54" s="2" customFormat="1" ht="15.15" customHeight="1">
      <c r="A54" s="42"/>
      <c r="B54" s="43"/>
      <c r="C54" s="35" t="s">
        <v>30</v>
      </c>
      <c r="D54" s="44"/>
      <c r="E54" s="44"/>
      <c r="F54" s="30" t="str">
        <f>E15</f>
        <v>TEPVOS, spol. s r.o.</v>
      </c>
      <c r="G54" s="44"/>
      <c r="H54" s="44"/>
      <c r="I54" s="35" t="s">
        <v>38</v>
      </c>
      <c r="J54" s="40" t="str">
        <f>E21</f>
        <v>Ing. Jan Falta</v>
      </c>
      <c r="K54" s="44"/>
      <c r="L54" s="138"/>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Ing. Jan Falta</v>
      </c>
      <c r="K55" s="44"/>
      <c r="L55" s="138"/>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8"/>
      <c r="S56" s="42"/>
      <c r="T56" s="42"/>
      <c r="U56" s="42"/>
      <c r="V56" s="42"/>
      <c r="W56" s="42"/>
      <c r="X56" s="42"/>
      <c r="Y56" s="42"/>
      <c r="Z56" s="42"/>
      <c r="AA56" s="42"/>
      <c r="AB56" s="42"/>
      <c r="AC56" s="42"/>
      <c r="AD56" s="42"/>
      <c r="AE56" s="42"/>
    </row>
    <row r="57" s="2" customFormat="1" ht="29.28" customHeight="1">
      <c r="A57" s="42"/>
      <c r="B57" s="43"/>
      <c r="C57" s="165" t="s">
        <v>99</v>
      </c>
      <c r="D57" s="166"/>
      <c r="E57" s="166"/>
      <c r="F57" s="166"/>
      <c r="G57" s="166"/>
      <c r="H57" s="166"/>
      <c r="I57" s="166"/>
      <c r="J57" s="167" t="s">
        <v>100</v>
      </c>
      <c r="K57" s="166"/>
      <c r="L57" s="138"/>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8"/>
      <c r="S58" s="42"/>
      <c r="T58" s="42"/>
      <c r="U58" s="42"/>
      <c r="V58" s="42"/>
      <c r="W58" s="42"/>
      <c r="X58" s="42"/>
      <c r="Y58" s="42"/>
      <c r="Z58" s="42"/>
      <c r="AA58" s="42"/>
      <c r="AB58" s="42"/>
      <c r="AC58" s="42"/>
      <c r="AD58" s="42"/>
      <c r="AE58" s="42"/>
    </row>
    <row r="59" s="2" customFormat="1" ht="22.8" customHeight="1">
      <c r="A59" s="42"/>
      <c r="B59" s="43"/>
      <c r="C59" s="168" t="s">
        <v>78</v>
      </c>
      <c r="D59" s="44"/>
      <c r="E59" s="44"/>
      <c r="F59" s="44"/>
      <c r="G59" s="44"/>
      <c r="H59" s="44"/>
      <c r="I59" s="44"/>
      <c r="J59" s="106">
        <f>J88</f>
        <v>0</v>
      </c>
      <c r="K59" s="44"/>
      <c r="L59" s="138"/>
      <c r="S59" s="42"/>
      <c r="T59" s="42"/>
      <c r="U59" s="42"/>
      <c r="V59" s="42"/>
      <c r="W59" s="42"/>
      <c r="X59" s="42"/>
      <c r="Y59" s="42"/>
      <c r="Z59" s="42"/>
      <c r="AA59" s="42"/>
      <c r="AB59" s="42"/>
      <c r="AC59" s="42"/>
      <c r="AD59" s="42"/>
      <c r="AE59" s="42"/>
      <c r="AU59" s="20" t="s">
        <v>101</v>
      </c>
    </row>
    <row r="60" s="9" customFormat="1" ht="24.96" customHeight="1">
      <c r="A60" s="9"/>
      <c r="B60" s="169"/>
      <c r="C60" s="170"/>
      <c r="D60" s="171" t="s">
        <v>377</v>
      </c>
      <c r="E60" s="172"/>
      <c r="F60" s="172"/>
      <c r="G60" s="172"/>
      <c r="H60" s="172"/>
      <c r="I60" s="172"/>
      <c r="J60" s="173">
        <f>J89</f>
        <v>0</v>
      </c>
      <c r="K60" s="170"/>
      <c r="L60" s="174"/>
      <c r="S60" s="9"/>
      <c r="T60" s="9"/>
      <c r="U60" s="9"/>
      <c r="V60" s="9"/>
      <c r="W60" s="9"/>
      <c r="X60" s="9"/>
      <c r="Y60" s="9"/>
      <c r="Z60" s="9"/>
      <c r="AA60" s="9"/>
      <c r="AB60" s="9"/>
      <c r="AC60" s="9"/>
      <c r="AD60" s="9"/>
      <c r="AE60" s="9"/>
    </row>
    <row r="61" s="10" customFormat="1" ht="19.92" customHeight="1">
      <c r="A61" s="10"/>
      <c r="B61" s="175"/>
      <c r="C61" s="176"/>
      <c r="D61" s="177" t="s">
        <v>378</v>
      </c>
      <c r="E61" s="178"/>
      <c r="F61" s="178"/>
      <c r="G61" s="178"/>
      <c r="H61" s="178"/>
      <c r="I61" s="178"/>
      <c r="J61" s="179">
        <f>J90</f>
        <v>0</v>
      </c>
      <c r="K61" s="176"/>
      <c r="L61" s="180"/>
      <c r="S61" s="10"/>
      <c r="T61" s="10"/>
      <c r="U61" s="10"/>
      <c r="V61" s="10"/>
      <c r="W61" s="10"/>
      <c r="X61" s="10"/>
      <c r="Y61" s="10"/>
      <c r="Z61" s="10"/>
      <c r="AA61" s="10"/>
      <c r="AB61" s="10"/>
      <c r="AC61" s="10"/>
      <c r="AD61" s="10"/>
      <c r="AE61" s="10"/>
    </row>
    <row r="62" s="10" customFormat="1" ht="19.92" customHeight="1">
      <c r="A62" s="10"/>
      <c r="B62" s="175"/>
      <c r="C62" s="176"/>
      <c r="D62" s="177" t="s">
        <v>379</v>
      </c>
      <c r="E62" s="178"/>
      <c r="F62" s="178"/>
      <c r="G62" s="178"/>
      <c r="H62" s="178"/>
      <c r="I62" s="178"/>
      <c r="J62" s="179">
        <f>J293</f>
        <v>0</v>
      </c>
      <c r="K62" s="176"/>
      <c r="L62" s="180"/>
      <c r="S62" s="10"/>
      <c r="T62" s="10"/>
      <c r="U62" s="10"/>
      <c r="V62" s="10"/>
      <c r="W62" s="10"/>
      <c r="X62" s="10"/>
      <c r="Y62" s="10"/>
      <c r="Z62" s="10"/>
      <c r="AA62" s="10"/>
      <c r="AB62" s="10"/>
      <c r="AC62" s="10"/>
      <c r="AD62" s="10"/>
      <c r="AE62" s="10"/>
    </row>
    <row r="63" s="10" customFormat="1" ht="19.92" customHeight="1">
      <c r="A63" s="10"/>
      <c r="B63" s="175"/>
      <c r="C63" s="176"/>
      <c r="D63" s="177" t="s">
        <v>380</v>
      </c>
      <c r="E63" s="178"/>
      <c r="F63" s="178"/>
      <c r="G63" s="178"/>
      <c r="H63" s="178"/>
      <c r="I63" s="178"/>
      <c r="J63" s="179">
        <f>J309</f>
        <v>0</v>
      </c>
      <c r="K63" s="176"/>
      <c r="L63" s="180"/>
      <c r="S63" s="10"/>
      <c r="T63" s="10"/>
      <c r="U63" s="10"/>
      <c r="V63" s="10"/>
      <c r="W63" s="10"/>
      <c r="X63" s="10"/>
      <c r="Y63" s="10"/>
      <c r="Z63" s="10"/>
      <c r="AA63" s="10"/>
      <c r="AB63" s="10"/>
      <c r="AC63" s="10"/>
      <c r="AD63" s="10"/>
      <c r="AE63" s="10"/>
    </row>
    <row r="64" s="10" customFormat="1" ht="19.92" customHeight="1">
      <c r="A64" s="10"/>
      <c r="B64" s="175"/>
      <c r="C64" s="176"/>
      <c r="D64" s="177" t="s">
        <v>381</v>
      </c>
      <c r="E64" s="178"/>
      <c r="F64" s="178"/>
      <c r="G64" s="178"/>
      <c r="H64" s="178"/>
      <c r="I64" s="178"/>
      <c r="J64" s="179">
        <f>J324</f>
        <v>0</v>
      </c>
      <c r="K64" s="176"/>
      <c r="L64" s="180"/>
      <c r="S64" s="10"/>
      <c r="T64" s="10"/>
      <c r="U64" s="10"/>
      <c r="V64" s="10"/>
      <c r="W64" s="10"/>
      <c r="X64" s="10"/>
      <c r="Y64" s="10"/>
      <c r="Z64" s="10"/>
      <c r="AA64" s="10"/>
      <c r="AB64" s="10"/>
      <c r="AC64" s="10"/>
      <c r="AD64" s="10"/>
      <c r="AE64" s="10"/>
    </row>
    <row r="65" s="10" customFormat="1" ht="19.92" customHeight="1">
      <c r="A65" s="10"/>
      <c r="B65" s="175"/>
      <c r="C65" s="176"/>
      <c r="D65" s="177" t="s">
        <v>382</v>
      </c>
      <c r="E65" s="178"/>
      <c r="F65" s="178"/>
      <c r="G65" s="178"/>
      <c r="H65" s="178"/>
      <c r="I65" s="178"/>
      <c r="J65" s="179">
        <f>J379</f>
        <v>0</v>
      </c>
      <c r="K65" s="176"/>
      <c r="L65" s="180"/>
      <c r="S65" s="10"/>
      <c r="T65" s="10"/>
      <c r="U65" s="10"/>
      <c r="V65" s="10"/>
      <c r="W65" s="10"/>
      <c r="X65" s="10"/>
      <c r="Y65" s="10"/>
      <c r="Z65" s="10"/>
      <c r="AA65" s="10"/>
      <c r="AB65" s="10"/>
      <c r="AC65" s="10"/>
      <c r="AD65" s="10"/>
      <c r="AE65" s="10"/>
    </row>
    <row r="66" s="10" customFormat="1" ht="19.92" customHeight="1">
      <c r="A66" s="10"/>
      <c r="B66" s="175"/>
      <c r="C66" s="176"/>
      <c r="D66" s="177" t="s">
        <v>383</v>
      </c>
      <c r="E66" s="178"/>
      <c r="F66" s="178"/>
      <c r="G66" s="178"/>
      <c r="H66" s="178"/>
      <c r="I66" s="178"/>
      <c r="J66" s="179">
        <f>J647</f>
        <v>0</v>
      </c>
      <c r="K66" s="176"/>
      <c r="L66" s="180"/>
      <c r="S66" s="10"/>
      <c r="T66" s="10"/>
      <c r="U66" s="10"/>
      <c r="V66" s="10"/>
      <c r="W66" s="10"/>
      <c r="X66" s="10"/>
      <c r="Y66" s="10"/>
      <c r="Z66" s="10"/>
      <c r="AA66" s="10"/>
      <c r="AB66" s="10"/>
      <c r="AC66" s="10"/>
      <c r="AD66" s="10"/>
      <c r="AE66" s="10"/>
    </row>
    <row r="67" s="10" customFormat="1" ht="19.92" customHeight="1">
      <c r="A67" s="10"/>
      <c r="B67" s="175"/>
      <c r="C67" s="176"/>
      <c r="D67" s="177" t="s">
        <v>384</v>
      </c>
      <c r="E67" s="178"/>
      <c r="F67" s="178"/>
      <c r="G67" s="178"/>
      <c r="H67" s="178"/>
      <c r="I67" s="178"/>
      <c r="J67" s="179">
        <f>J678</f>
        <v>0</v>
      </c>
      <c r="K67" s="176"/>
      <c r="L67" s="180"/>
      <c r="S67" s="10"/>
      <c r="T67" s="10"/>
      <c r="U67" s="10"/>
      <c r="V67" s="10"/>
      <c r="W67" s="10"/>
      <c r="X67" s="10"/>
      <c r="Y67" s="10"/>
      <c r="Z67" s="10"/>
      <c r="AA67" s="10"/>
      <c r="AB67" s="10"/>
      <c r="AC67" s="10"/>
      <c r="AD67" s="10"/>
      <c r="AE67" s="10"/>
    </row>
    <row r="68" s="10" customFormat="1" ht="19.92" customHeight="1">
      <c r="A68" s="10"/>
      <c r="B68" s="175"/>
      <c r="C68" s="176"/>
      <c r="D68" s="177" t="s">
        <v>385</v>
      </c>
      <c r="E68" s="178"/>
      <c r="F68" s="178"/>
      <c r="G68" s="178"/>
      <c r="H68" s="178"/>
      <c r="I68" s="178"/>
      <c r="J68" s="179">
        <f>J697</f>
        <v>0</v>
      </c>
      <c r="K68" s="176"/>
      <c r="L68" s="180"/>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8"/>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8"/>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8"/>
      <c r="S74" s="42"/>
      <c r="T74" s="42"/>
      <c r="U74" s="42"/>
      <c r="V74" s="42"/>
      <c r="W74" s="42"/>
      <c r="X74" s="42"/>
      <c r="Y74" s="42"/>
      <c r="Z74" s="42"/>
      <c r="AA74" s="42"/>
      <c r="AB74" s="42"/>
      <c r="AC74" s="42"/>
      <c r="AD74" s="42"/>
      <c r="AE74" s="42"/>
    </row>
    <row r="75" s="2" customFormat="1" ht="24.96" customHeight="1">
      <c r="A75" s="42"/>
      <c r="B75" s="43"/>
      <c r="C75" s="26" t="s">
        <v>109</v>
      </c>
      <c r="D75" s="44"/>
      <c r="E75" s="44"/>
      <c r="F75" s="44"/>
      <c r="G75" s="44"/>
      <c r="H75" s="44"/>
      <c r="I75" s="44"/>
      <c r="J75" s="44"/>
      <c r="K75" s="44"/>
      <c r="L75" s="138"/>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8"/>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8"/>
      <c r="S77" s="42"/>
      <c r="T77" s="42"/>
      <c r="U77" s="42"/>
      <c r="V77" s="42"/>
      <c r="W77" s="42"/>
      <c r="X77" s="42"/>
      <c r="Y77" s="42"/>
      <c r="Z77" s="42"/>
      <c r="AA77" s="42"/>
      <c r="AB77" s="42"/>
      <c r="AC77" s="42"/>
      <c r="AD77" s="42"/>
      <c r="AE77" s="42"/>
    </row>
    <row r="78" s="2" customFormat="1" ht="26.25" customHeight="1">
      <c r="A78" s="42"/>
      <c r="B78" s="43"/>
      <c r="C78" s="44"/>
      <c r="D78" s="44"/>
      <c r="E78" s="164" t="str">
        <f>E7</f>
        <v>ÚSTÍ NAD ORLICÍ-OBNOVA VODOVODU LT DN150 V UL. TŘEBOVSKÁ - aktual 01/2026</v>
      </c>
      <c r="F78" s="35"/>
      <c r="G78" s="35"/>
      <c r="H78" s="35"/>
      <c r="I78" s="44"/>
      <c r="J78" s="44"/>
      <c r="K78" s="44"/>
      <c r="L78" s="138"/>
      <c r="S78" s="42"/>
      <c r="T78" s="42"/>
      <c r="U78" s="42"/>
      <c r="V78" s="42"/>
      <c r="W78" s="42"/>
      <c r="X78" s="42"/>
      <c r="Y78" s="42"/>
      <c r="Z78" s="42"/>
      <c r="AA78" s="42"/>
      <c r="AB78" s="42"/>
      <c r="AC78" s="42"/>
      <c r="AD78" s="42"/>
      <c r="AE78" s="42"/>
    </row>
    <row r="79" s="2" customFormat="1" ht="12" customHeight="1">
      <c r="A79" s="42"/>
      <c r="B79" s="43"/>
      <c r="C79" s="35" t="s">
        <v>95</v>
      </c>
      <c r="D79" s="44"/>
      <c r="E79" s="44"/>
      <c r="F79" s="44"/>
      <c r="G79" s="44"/>
      <c r="H79" s="44"/>
      <c r="I79" s="44"/>
      <c r="J79" s="44"/>
      <c r="K79" s="44"/>
      <c r="L79" s="138"/>
      <c r="S79" s="42"/>
      <c r="T79" s="42"/>
      <c r="U79" s="42"/>
      <c r="V79" s="42"/>
      <c r="W79" s="42"/>
      <c r="X79" s="42"/>
      <c r="Y79" s="42"/>
      <c r="Z79" s="42"/>
      <c r="AA79" s="42"/>
      <c r="AB79" s="42"/>
      <c r="AC79" s="42"/>
      <c r="AD79" s="42"/>
      <c r="AE79" s="42"/>
    </row>
    <row r="80" s="2" customFormat="1" ht="16.5" customHeight="1">
      <c r="A80" s="42"/>
      <c r="B80" s="43"/>
      <c r="C80" s="44"/>
      <c r="D80" s="44"/>
      <c r="E80" s="73" t="str">
        <f>E9</f>
        <v>SO01 - SO 01 - Přeložka vodovodu</v>
      </c>
      <c r="F80" s="44"/>
      <c r="G80" s="44"/>
      <c r="H80" s="44"/>
      <c r="I80" s="44"/>
      <c r="J80" s="44"/>
      <c r="K80" s="44"/>
      <c r="L80" s="138"/>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8"/>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Ústí nad Orlicí</v>
      </c>
      <c r="G82" s="44"/>
      <c r="H82" s="44"/>
      <c r="I82" s="35" t="s">
        <v>24</v>
      </c>
      <c r="J82" s="76" t="str">
        <f>IF(J12="","",J12)</f>
        <v>17. 3. 2021</v>
      </c>
      <c r="K82" s="44"/>
      <c r="L82" s="138"/>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8"/>
      <c r="S83" s="42"/>
      <c r="T83" s="42"/>
      <c r="U83" s="42"/>
      <c r="V83" s="42"/>
      <c r="W83" s="42"/>
      <c r="X83" s="42"/>
      <c r="Y83" s="42"/>
      <c r="Z83" s="42"/>
      <c r="AA83" s="42"/>
      <c r="AB83" s="42"/>
      <c r="AC83" s="42"/>
      <c r="AD83" s="42"/>
      <c r="AE83" s="42"/>
    </row>
    <row r="84" s="2" customFormat="1" ht="15.15" customHeight="1">
      <c r="A84" s="42"/>
      <c r="B84" s="43"/>
      <c r="C84" s="35" t="s">
        <v>30</v>
      </c>
      <c r="D84" s="44"/>
      <c r="E84" s="44"/>
      <c r="F84" s="30" t="str">
        <f>E15</f>
        <v>TEPVOS, spol. s r.o.</v>
      </c>
      <c r="G84" s="44"/>
      <c r="H84" s="44"/>
      <c r="I84" s="35" t="s">
        <v>38</v>
      </c>
      <c r="J84" s="40" t="str">
        <f>E21</f>
        <v>Ing. Jan Falta</v>
      </c>
      <c r="K84" s="44"/>
      <c r="L84" s="138"/>
      <c r="S84" s="42"/>
      <c r="T84" s="42"/>
      <c r="U84" s="42"/>
      <c r="V84" s="42"/>
      <c r="W84" s="42"/>
      <c r="X84" s="42"/>
      <c r="Y84" s="42"/>
      <c r="Z84" s="42"/>
      <c r="AA84" s="42"/>
      <c r="AB84" s="42"/>
      <c r="AC84" s="42"/>
      <c r="AD84" s="42"/>
      <c r="AE84" s="42"/>
    </row>
    <row r="85" s="2" customFormat="1" ht="15.15" customHeight="1">
      <c r="A85" s="42"/>
      <c r="B85" s="43"/>
      <c r="C85" s="35" t="s">
        <v>36</v>
      </c>
      <c r="D85" s="44"/>
      <c r="E85" s="44"/>
      <c r="F85" s="30" t="str">
        <f>IF(E18="","",E18)</f>
        <v>Vyplň údaj</v>
      </c>
      <c r="G85" s="44"/>
      <c r="H85" s="44"/>
      <c r="I85" s="35" t="s">
        <v>43</v>
      </c>
      <c r="J85" s="40" t="str">
        <f>E24</f>
        <v>Ing. Jan Falta</v>
      </c>
      <c r="K85" s="44"/>
      <c r="L85" s="138"/>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8"/>
      <c r="S86" s="42"/>
      <c r="T86" s="42"/>
      <c r="U86" s="42"/>
      <c r="V86" s="42"/>
      <c r="W86" s="42"/>
      <c r="X86" s="42"/>
      <c r="Y86" s="42"/>
      <c r="Z86" s="42"/>
      <c r="AA86" s="42"/>
      <c r="AB86" s="42"/>
      <c r="AC86" s="42"/>
      <c r="AD86" s="42"/>
      <c r="AE86" s="42"/>
    </row>
    <row r="87" s="11" customFormat="1" ht="29.28" customHeight="1">
      <c r="A87" s="181"/>
      <c r="B87" s="182"/>
      <c r="C87" s="183" t="s">
        <v>110</v>
      </c>
      <c r="D87" s="184" t="s">
        <v>65</v>
      </c>
      <c r="E87" s="184" t="s">
        <v>61</v>
      </c>
      <c r="F87" s="184" t="s">
        <v>62</v>
      </c>
      <c r="G87" s="184" t="s">
        <v>111</v>
      </c>
      <c r="H87" s="184" t="s">
        <v>112</v>
      </c>
      <c r="I87" s="184" t="s">
        <v>113</v>
      </c>
      <c r="J87" s="185" t="s">
        <v>100</v>
      </c>
      <c r="K87" s="186" t="s">
        <v>114</v>
      </c>
      <c r="L87" s="187"/>
      <c r="M87" s="96" t="s">
        <v>41</v>
      </c>
      <c r="N87" s="97" t="s">
        <v>50</v>
      </c>
      <c r="O87" s="97" t="s">
        <v>115</v>
      </c>
      <c r="P87" s="97" t="s">
        <v>116</v>
      </c>
      <c r="Q87" s="97" t="s">
        <v>117</v>
      </c>
      <c r="R87" s="97" t="s">
        <v>118</v>
      </c>
      <c r="S87" s="97" t="s">
        <v>119</v>
      </c>
      <c r="T87" s="98" t="s">
        <v>120</v>
      </c>
      <c r="U87" s="181"/>
      <c r="V87" s="181"/>
      <c r="W87" s="181"/>
      <c r="X87" s="181"/>
      <c r="Y87" s="181"/>
      <c r="Z87" s="181"/>
      <c r="AA87" s="181"/>
      <c r="AB87" s="181"/>
      <c r="AC87" s="181"/>
      <c r="AD87" s="181"/>
      <c r="AE87" s="181"/>
    </row>
    <row r="88" s="2" customFormat="1" ht="22.8" customHeight="1">
      <c r="A88" s="42"/>
      <c r="B88" s="43"/>
      <c r="C88" s="103" t="s">
        <v>121</v>
      </c>
      <c r="D88" s="44"/>
      <c r="E88" s="44"/>
      <c r="F88" s="44"/>
      <c r="G88" s="44"/>
      <c r="H88" s="44"/>
      <c r="I88" s="44"/>
      <c r="J88" s="188">
        <f>BK88</f>
        <v>0</v>
      </c>
      <c r="K88" s="44"/>
      <c r="L88" s="48"/>
      <c r="M88" s="99"/>
      <c r="N88" s="189"/>
      <c r="O88" s="100"/>
      <c r="P88" s="190">
        <f>P89</f>
        <v>0</v>
      </c>
      <c r="Q88" s="100"/>
      <c r="R88" s="190">
        <f>R89</f>
        <v>288.67622591000003</v>
      </c>
      <c r="S88" s="100"/>
      <c r="T88" s="191">
        <f>T89</f>
        <v>734.29642999999999</v>
      </c>
      <c r="U88" s="42"/>
      <c r="V88" s="42"/>
      <c r="W88" s="42"/>
      <c r="X88" s="42"/>
      <c r="Y88" s="42"/>
      <c r="Z88" s="42"/>
      <c r="AA88" s="42"/>
      <c r="AB88" s="42"/>
      <c r="AC88" s="42"/>
      <c r="AD88" s="42"/>
      <c r="AE88" s="42"/>
      <c r="AT88" s="20" t="s">
        <v>79</v>
      </c>
      <c r="AU88" s="20" t="s">
        <v>101</v>
      </c>
      <c r="BK88" s="192">
        <f>BK89</f>
        <v>0</v>
      </c>
    </row>
    <row r="89" s="12" customFormat="1" ht="25.92" customHeight="1">
      <c r="A89" s="12"/>
      <c r="B89" s="193"/>
      <c r="C89" s="194"/>
      <c r="D89" s="195" t="s">
        <v>79</v>
      </c>
      <c r="E89" s="196" t="s">
        <v>386</v>
      </c>
      <c r="F89" s="196" t="s">
        <v>387</v>
      </c>
      <c r="G89" s="194"/>
      <c r="H89" s="194"/>
      <c r="I89" s="197"/>
      <c r="J89" s="198">
        <f>BK89</f>
        <v>0</v>
      </c>
      <c r="K89" s="194"/>
      <c r="L89" s="199"/>
      <c r="M89" s="200"/>
      <c r="N89" s="201"/>
      <c r="O89" s="201"/>
      <c r="P89" s="202">
        <f>P90+P293+P309+P324+P379+P647+P678+P697</f>
        <v>0</v>
      </c>
      <c r="Q89" s="201"/>
      <c r="R89" s="202">
        <f>R90+R293+R309+R324+R379+R647+R678+R697</f>
        <v>288.67622591000003</v>
      </c>
      <c r="S89" s="201"/>
      <c r="T89" s="203">
        <f>T90+T293+T309+T324+T379+T647+T678+T697</f>
        <v>734.29642999999999</v>
      </c>
      <c r="U89" s="12"/>
      <c r="V89" s="12"/>
      <c r="W89" s="12"/>
      <c r="X89" s="12"/>
      <c r="Y89" s="12"/>
      <c r="Z89" s="12"/>
      <c r="AA89" s="12"/>
      <c r="AB89" s="12"/>
      <c r="AC89" s="12"/>
      <c r="AD89" s="12"/>
      <c r="AE89" s="12"/>
      <c r="AR89" s="204" t="s">
        <v>87</v>
      </c>
      <c r="AT89" s="205" t="s">
        <v>79</v>
      </c>
      <c r="AU89" s="205" t="s">
        <v>80</v>
      </c>
      <c r="AY89" s="204" t="s">
        <v>125</v>
      </c>
      <c r="BK89" s="206">
        <f>BK90+BK293+BK309+BK324+BK379+BK647+BK678+BK697</f>
        <v>0</v>
      </c>
    </row>
    <row r="90" s="12" customFormat="1" ht="22.8" customHeight="1">
      <c r="A90" s="12"/>
      <c r="B90" s="193"/>
      <c r="C90" s="194"/>
      <c r="D90" s="195" t="s">
        <v>79</v>
      </c>
      <c r="E90" s="207" t="s">
        <v>87</v>
      </c>
      <c r="F90" s="207" t="s">
        <v>388</v>
      </c>
      <c r="G90" s="194"/>
      <c r="H90" s="194"/>
      <c r="I90" s="197"/>
      <c r="J90" s="208">
        <f>BK90</f>
        <v>0</v>
      </c>
      <c r="K90" s="194"/>
      <c r="L90" s="199"/>
      <c r="M90" s="200"/>
      <c r="N90" s="201"/>
      <c r="O90" s="201"/>
      <c r="P90" s="202">
        <f>SUM(P91:P292)</f>
        <v>0</v>
      </c>
      <c r="Q90" s="201"/>
      <c r="R90" s="202">
        <f>SUM(R91:R292)</f>
        <v>6.0292580000000005</v>
      </c>
      <c r="S90" s="201"/>
      <c r="T90" s="203">
        <f>SUM(T91:T292)</f>
        <v>677.82619999999997</v>
      </c>
      <c r="U90" s="12"/>
      <c r="V90" s="12"/>
      <c r="W90" s="12"/>
      <c r="X90" s="12"/>
      <c r="Y90" s="12"/>
      <c r="Z90" s="12"/>
      <c r="AA90" s="12"/>
      <c r="AB90" s="12"/>
      <c r="AC90" s="12"/>
      <c r="AD90" s="12"/>
      <c r="AE90" s="12"/>
      <c r="AR90" s="204" t="s">
        <v>87</v>
      </c>
      <c r="AT90" s="205" t="s">
        <v>79</v>
      </c>
      <c r="AU90" s="205" t="s">
        <v>87</v>
      </c>
      <c r="AY90" s="204" t="s">
        <v>125</v>
      </c>
      <c r="BK90" s="206">
        <f>SUM(BK91:BK292)</f>
        <v>0</v>
      </c>
    </row>
    <row r="91" s="2" customFormat="1" ht="24.15" customHeight="1">
      <c r="A91" s="42"/>
      <c r="B91" s="43"/>
      <c r="C91" s="209" t="s">
        <v>87</v>
      </c>
      <c r="D91" s="209" t="s">
        <v>128</v>
      </c>
      <c r="E91" s="210" t="s">
        <v>389</v>
      </c>
      <c r="F91" s="211" t="s">
        <v>390</v>
      </c>
      <c r="G91" s="212" t="s">
        <v>391</v>
      </c>
      <c r="H91" s="213">
        <v>24.75</v>
      </c>
      <c r="I91" s="214"/>
      <c r="J91" s="215">
        <f>ROUND(I91*H91,2)</f>
        <v>0</v>
      </c>
      <c r="K91" s="216"/>
      <c r="L91" s="48"/>
      <c r="M91" s="217" t="s">
        <v>41</v>
      </c>
      <c r="N91" s="218" t="s">
        <v>51</v>
      </c>
      <c r="O91" s="88"/>
      <c r="P91" s="219">
        <f>O91*H91</f>
        <v>0</v>
      </c>
      <c r="Q91" s="219">
        <v>0</v>
      </c>
      <c r="R91" s="219">
        <f>Q91*H91</f>
        <v>0</v>
      </c>
      <c r="S91" s="219">
        <v>0.26000000000000001</v>
      </c>
      <c r="T91" s="220">
        <f>S91*H91</f>
        <v>6.4350000000000005</v>
      </c>
      <c r="U91" s="42"/>
      <c r="V91" s="42"/>
      <c r="W91" s="42"/>
      <c r="X91" s="42"/>
      <c r="Y91" s="42"/>
      <c r="Z91" s="42"/>
      <c r="AA91" s="42"/>
      <c r="AB91" s="42"/>
      <c r="AC91" s="42"/>
      <c r="AD91" s="42"/>
      <c r="AE91" s="42"/>
      <c r="AR91" s="221" t="s">
        <v>147</v>
      </c>
      <c r="AT91" s="221" t="s">
        <v>128</v>
      </c>
      <c r="AU91" s="221" t="s">
        <v>89</v>
      </c>
      <c r="AY91" s="20" t="s">
        <v>125</v>
      </c>
      <c r="BE91" s="222">
        <f>IF(N91="základní",J91,0)</f>
        <v>0</v>
      </c>
      <c r="BF91" s="222">
        <f>IF(N91="snížená",J91,0)</f>
        <v>0</v>
      </c>
      <c r="BG91" s="222">
        <f>IF(N91="zákl. přenesená",J91,0)</f>
        <v>0</v>
      </c>
      <c r="BH91" s="222">
        <f>IF(N91="sníž. přenesená",J91,0)</f>
        <v>0</v>
      </c>
      <c r="BI91" s="222">
        <f>IF(N91="nulová",J91,0)</f>
        <v>0</v>
      </c>
      <c r="BJ91" s="20" t="s">
        <v>87</v>
      </c>
      <c r="BK91" s="222">
        <f>ROUND(I91*H91,2)</f>
        <v>0</v>
      </c>
      <c r="BL91" s="20" t="s">
        <v>147</v>
      </c>
      <c r="BM91" s="221" t="s">
        <v>392</v>
      </c>
    </row>
    <row r="92" s="2" customFormat="1">
      <c r="A92" s="42"/>
      <c r="B92" s="43"/>
      <c r="C92" s="44"/>
      <c r="D92" s="223" t="s">
        <v>134</v>
      </c>
      <c r="E92" s="44"/>
      <c r="F92" s="224" t="s">
        <v>393</v>
      </c>
      <c r="G92" s="44"/>
      <c r="H92" s="44"/>
      <c r="I92" s="225"/>
      <c r="J92" s="44"/>
      <c r="K92" s="44"/>
      <c r="L92" s="48"/>
      <c r="M92" s="226"/>
      <c r="N92" s="227"/>
      <c r="O92" s="88"/>
      <c r="P92" s="88"/>
      <c r="Q92" s="88"/>
      <c r="R92" s="88"/>
      <c r="S92" s="88"/>
      <c r="T92" s="89"/>
      <c r="U92" s="42"/>
      <c r="V92" s="42"/>
      <c r="W92" s="42"/>
      <c r="X92" s="42"/>
      <c r="Y92" s="42"/>
      <c r="Z92" s="42"/>
      <c r="AA92" s="42"/>
      <c r="AB92" s="42"/>
      <c r="AC92" s="42"/>
      <c r="AD92" s="42"/>
      <c r="AE92" s="42"/>
      <c r="AT92" s="20" t="s">
        <v>134</v>
      </c>
      <c r="AU92" s="20" t="s">
        <v>89</v>
      </c>
    </row>
    <row r="93" s="2" customFormat="1">
      <c r="A93" s="42"/>
      <c r="B93" s="43"/>
      <c r="C93" s="44"/>
      <c r="D93" s="229" t="s">
        <v>151</v>
      </c>
      <c r="E93" s="44"/>
      <c r="F93" s="230" t="s">
        <v>394</v>
      </c>
      <c r="G93" s="44"/>
      <c r="H93" s="44"/>
      <c r="I93" s="225"/>
      <c r="J93" s="44"/>
      <c r="K93" s="44"/>
      <c r="L93" s="48"/>
      <c r="M93" s="226"/>
      <c r="N93" s="227"/>
      <c r="O93" s="88"/>
      <c r="P93" s="88"/>
      <c r="Q93" s="88"/>
      <c r="R93" s="88"/>
      <c r="S93" s="88"/>
      <c r="T93" s="89"/>
      <c r="U93" s="42"/>
      <c r="V93" s="42"/>
      <c r="W93" s="42"/>
      <c r="X93" s="42"/>
      <c r="Y93" s="42"/>
      <c r="Z93" s="42"/>
      <c r="AA93" s="42"/>
      <c r="AB93" s="42"/>
      <c r="AC93" s="42"/>
      <c r="AD93" s="42"/>
      <c r="AE93" s="42"/>
      <c r="AT93" s="20" t="s">
        <v>151</v>
      </c>
      <c r="AU93" s="20" t="s">
        <v>89</v>
      </c>
    </row>
    <row r="94" s="13" customFormat="1">
      <c r="A94" s="13"/>
      <c r="B94" s="231"/>
      <c r="C94" s="232"/>
      <c r="D94" s="223" t="s">
        <v>153</v>
      </c>
      <c r="E94" s="233" t="s">
        <v>41</v>
      </c>
      <c r="F94" s="234" t="s">
        <v>395</v>
      </c>
      <c r="G94" s="232"/>
      <c r="H94" s="235">
        <v>24.75</v>
      </c>
      <c r="I94" s="236"/>
      <c r="J94" s="232"/>
      <c r="K94" s="232"/>
      <c r="L94" s="237"/>
      <c r="M94" s="238"/>
      <c r="N94" s="239"/>
      <c r="O94" s="239"/>
      <c r="P94" s="239"/>
      <c r="Q94" s="239"/>
      <c r="R94" s="239"/>
      <c r="S94" s="239"/>
      <c r="T94" s="240"/>
      <c r="U94" s="13"/>
      <c r="V94" s="13"/>
      <c r="W94" s="13"/>
      <c r="X94" s="13"/>
      <c r="Y94" s="13"/>
      <c r="Z94" s="13"/>
      <c r="AA94" s="13"/>
      <c r="AB94" s="13"/>
      <c r="AC94" s="13"/>
      <c r="AD94" s="13"/>
      <c r="AE94" s="13"/>
      <c r="AT94" s="241" t="s">
        <v>153</v>
      </c>
      <c r="AU94" s="241" t="s">
        <v>89</v>
      </c>
      <c r="AV94" s="13" t="s">
        <v>89</v>
      </c>
      <c r="AW94" s="13" t="s">
        <v>42</v>
      </c>
      <c r="AX94" s="13" t="s">
        <v>87</v>
      </c>
      <c r="AY94" s="241" t="s">
        <v>125</v>
      </c>
    </row>
    <row r="95" s="2" customFormat="1" ht="24.15" customHeight="1">
      <c r="A95" s="42"/>
      <c r="B95" s="43"/>
      <c r="C95" s="209" t="s">
        <v>89</v>
      </c>
      <c r="D95" s="209" t="s">
        <v>128</v>
      </c>
      <c r="E95" s="210" t="s">
        <v>396</v>
      </c>
      <c r="F95" s="211" t="s">
        <v>397</v>
      </c>
      <c r="G95" s="212" t="s">
        <v>391</v>
      </c>
      <c r="H95" s="213">
        <v>320.19999999999999</v>
      </c>
      <c r="I95" s="214"/>
      <c r="J95" s="215">
        <f>ROUND(I95*H95,2)</f>
        <v>0</v>
      </c>
      <c r="K95" s="216"/>
      <c r="L95" s="48"/>
      <c r="M95" s="217" t="s">
        <v>41</v>
      </c>
      <c r="N95" s="218" t="s">
        <v>51</v>
      </c>
      <c r="O95" s="88"/>
      <c r="P95" s="219">
        <f>O95*H95</f>
        <v>0</v>
      </c>
      <c r="Q95" s="219">
        <v>0</v>
      </c>
      <c r="R95" s="219">
        <f>Q95*H95</f>
        <v>0</v>
      </c>
      <c r="S95" s="219">
        <v>0.44</v>
      </c>
      <c r="T95" s="220">
        <f>S95*H95</f>
        <v>140.88800000000001</v>
      </c>
      <c r="U95" s="42"/>
      <c r="V95" s="42"/>
      <c r="W95" s="42"/>
      <c r="X95" s="42"/>
      <c r="Y95" s="42"/>
      <c r="Z95" s="42"/>
      <c r="AA95" s="42"/>
      <c r="AB95" s="42"/>
      <c r="AC95" s="42"/>
      <c r="AD95" s="42"/>
      <c r="AE95" s="42"/>
      <c r="AR95" s="221" t="s">
        <v>147</v>
      </c>
      <c r="AT95" s="221" t="s">
        <v>128</v>
      </c>
      <c r="AU95" s="221" t="s">
        <v>89</v>
      </c>
      <c r="AY95" s="20" t="s">
        <v>125</v>
      </c>
      <c r="BE95" s="222">
        <f>IF(N95="základní",J95,0)</f>
        <v>0</v>
      </c>
      <c r="BF95" s="222">
        <f>IF(N95="snížená",J95,0)</f>
        <v>0</v>
      </c>
      <c r="BG95" s="222">
        <f>IF(N95="zákl. přenesená",J95,0)</f>
        <v>0</v>
      </c>
      <c r="BH95" s="222">
        <f>IF(N95="sníž. přenesená",J95,0)</f>
        <v>0</v>
      </c>
      <c r="BI95" s="222">
        <f>IF(N95="nulová",J95,0)</f>
        <v>0</v>
      </c>
      <c r="BJ95" s="20" t="s">
        <v>87</v>
      </c>
      <c r="BK95" s="222">
        <f>ROUND(I95*H95,2)</f>
        <v>0</v>
      </c>
      <c r="BL95" s="20" t="s">
        <v>147</v>
      </c>
      <c r="BM95" s="221" t="s">
        <v>398</v>
      </c>
    </row>
    <row r="96" s="2" customFormat="1">
      <c r="A96" s="42"/>
      <c r="B96" s="43"/>
      <c r="C96" s="44"/>
      <c r="D96" s="223" t="s">
        <v>134</v>
      </c>
      <c r="E96" s="44"/>
      <c r="F96" s="224" t="s">
        <v>399</v>
      </c>
      <c r="G96" s="44"/>
      <c r="H96" s="44"/>
      <c r="I96" s="225"/>
      <c r="J96" s="44"/>
      <c r="K96" s="44"/>
      <c r="L96" s="48"/>
      <c r="M96" s="226"/>
      <c r="N96" s="227"/>
      <c r="O96" s="88"/>
      <c r="P96" s="88"/>
      <c r="Q96" s="88"/>
      <c r="R96" s="88"/>
      <c r="S96" s="88"/>
      <c r="T96" s="89"/>
      <c r="U96" s="42"/>
      <c r="V96" s="42"/>
      <c r="W96" s="42"/>
      <c r="X96" s="42"/>
      <c r="Y96" s="42"/>
      <c r="Z96" s="42"/>
      <c r="AA96" s="42"/>
      <c r="AB96" s="42"/>
      <c r="AC96" s="42"/>
      <c r="AD96" s="42"/>
      <c r="AE96" s="42"/>
      <c r="AT96" s="20" t="s">
        <v>134</v>
      </c>
      <c r="AU96" s="20" t="s">
        <v>89</v>
      </c>
    </row>
    <row r="97" s="2" customFormat="1">
      <c r="A97" s="42"/>
      <c r="B97" s="43"/>
      <c r="C97" s="44"/>
      <c r="D97" s="229" t="s">
        <v>151</v>
      </c>
      <c r="E97" s="44"/>
      <c r="F97" s="230" t="s">
        <v>400</v>
      </c>
      <c r="G97" s="44"/>
      <c r="H97" s="44"/>
      <c r="I97" s="225"/>
      <c r="J97" s="44"/>
      <c r="K97" s="44"/>
      <c r="L97" s="48"/>
      <c r="M97" s="226"/>
      <c r="N97" s="227"/>
      <c r="O97" s="88"/>
      <c r="P97" s="88"/>
      <c r="Q97" s="88"/>
      <c r="R97" s="88"/>
      <c r="S97" s="88"/>
      <c r="T97" s="89"/>
      <c r="U97" s="42"/>
      <c r="V97" s="42"/>
      <c r="W97" s="42"/>
      <c r="X97" s="42"/>
      <c r="Y97" s="42"/>
      <c r="Z97" s="42"/>
      <c r="AA97" s="42"/>
      <c r="AB97" s="42"/>
      <c r="AC97" s="42"/>
      <c r="AD97" s="42"/>
      <c r="AE97" s="42"/>
      <c r="AT97" s="20" t="s">
        <v>151</v>
      </c>
      <c r="AU97" s="20" t="s">
        <v>89</v>
      </c>
    </row>
    <row r="98" s="15" customFormat="1">
      <c r="A98" s="15"/>
      <c r="B98" s="257"/>
      <c r="C98" s="258"/>
      <c r="D98" s="223" t="s">
        <v>153</v>
      </c>
      <c r="E98" s="259" t="s">
        <v>41</v>
      </c>
      <c r="F98" s="260" t="s">
        <v>401</v>
      </c>
      <c r="G98" s="258"/>
      <c r="H98" s="259" t="s">
        <v>41</v>
      </c>
      <c r="I98" s="261"/>
      <c r="J98" s="258"/>
      <c r="K98" s="258"/>
      <c r="L98" s="262"/>
      <c r="M98" s="263"/>
      <c r="N98" s="264"/>
      <c r="O98" s="264"/>
      <c r="P98" s="264"/>
      <c r="Q98" s="264"/>
      <c r="R98" s="264"/>
      <c r="S98" s="264"/>
      <c r="T98" s="265"/>
      <c r="U98" s="15"/>
      <c r="V98" s="15"/>
      <c r="W98" s="15"/>
      <c r="X98" s="15"/>
      <c r="Y98" s="15"/>
      <c r="Z98" s="15"/>
      <c r="AA98" s="15"/>
      <c r="AB98" s="15"/>
      <c r="AC98" s="15"/>
      <c r="AD98" s="15"/>
      <c r="AE98" s="15"/>
      <c r="AT98" s="266" t="s">
        <v>153</v>
      </c>
      <c r="AU98" s="266" t="s">
        <v>89</v>
      </c>
      <c r="AV98" s="15" t="s">
        <v>87</v>
      </c>
      <c r="AW98" s="15" t="s">
        <v>42</v>
      </c>
      <c r="AX98" s="15" t="s">
        <v>80</v>
      </c>
      <c r="AY98" s="266" t="s">
        <v>125</v>
      </c>
    </row>
    <row r="99" s="13" customFormat="1">
      <c r="A99" s="13"/>
      <c r="B99" s="231"/>
      <c r="C99" s="232"/>
      <c r="D99" s="223" t="s">
        <v>153</v>
      </c>
      <c r="E99" s="233" t="s">
        <v>41</v>
      </c>
      <c r="F99" s="234" t="s">
        <v>402</v>
      </c>
      <c r="G99" s="232"/>
      <c r="H99" s="235">
        <v>295.80000000000001</v>
      </c>
      <c r="I99" s="236"/>
      <c r="J99" s="232"/>
      <c r="K99" s="232"/>
      <c r="L99" s="237"/>
      <c r="M99" s="238"/>
      <c r="N99" s="239"/>
      <c r="O99" s="239"/>
      <c r="P99" s="239"/>
      <c r="Q99" s="239"/>
      <c r="R99" s="239"/>
      <c r="S99" s="239"/>
      <c r="T99" s="240"/>
      <c r="U99" s="13"/>
      <c r="V99" s="13"/>
      <c r="W99" s="13"/>
      <c r="X99" s="13"/>
      <c r="Y99" s="13"/>
      <c r="Z99" s="13"/>
      <c r="AA99" s="13"/>
      <c r="AB99" s="13"/>
      <c r="AC99" s="13"/>
      <c r="AD99" s="13"/>
      <c r="AE99" s="13"/>
      <c r="AT99" s="241" t="s">
        <v>153</v>
      </c>
      <c r="AU99" s="241" t="s">
        <v>89</v>
      </c>
      <c r="AV99" s="13" t="s">
        <v>89</v>
      </c>
      <c r="AW99" s="13" t="s">
        <v>42</v>
      </c>
      <c r="AX99" s="13" t="s">
        <v>80</v>
      </c>
      <c r="AY99" s="241" t="s">
        <v>125</v>
      </c>
    </row>
    <row r="100" s="13" customFormat="1">
      <c r="A100" s="13"/>
      <c r="B100" s="231"/>
      <c r="C100" s="232"/>
      <c r="D100" s="223" t="s">
        <v>153</v>
      </c>
      <c r="E100" s="233" t="s">
        <v>41</v>
      </c>
      <c r="F100" s="234" t="s">
        <v>403</v>
      </c>
      <c r="G100" s="232"/>
      <c r="H100" s="235">
        <v>24.399999999999999</v>
      </c>
      <c r="I100" s="236"/>
      <c r="J100" s="232"/>
      <c r="K100" s="232"/>
      <c r="L100" s="237"/>
      <c r="M100" s="238"/>
      <c r="N100" s="239"/>
      <c r="O100" s="239"/>
      <c r="P100" s="239"/>
      <c r="Q100" s="239"/>
      <c r="R100" s="239"/>
      <c r="S100" s="239"/>
      <c r="T100" s="240"/>
      <c r="U100" s="13"/>
      <c r="V100" s="13"/>
      <c r="W100" s="13"/>
      <c r="X100" s="13"/>
      <c r="Y100" s="13"/>
      <c r="Z100" s="13"/>
      <c r="AA100" s="13"/>
      <c r="AB100" s="13"/>
      <c r="AC100" s="13"/>
      <c r="AD100" s="13"/>
      <c r="AE100" s="13"/>
      <c r="AT100" s="241" t="s">
        <v>153</v>
      </c>
      <c r="AU100" s="241" t="s">
        <v>89</v>
      </c>
      <c r="AV100" s="13" t="s">
        <v>89</v>
      </c>
      <c r="AW100" s="13" t="s">
        <v>42</v>
      </c>
      <c r="AX100" s="13" t="s">
        <v>80</v>
      </c>
      <c r="AY100" s="241" t="s">
        <v>125</v>
      </c>
    </row>
    <row r="101" s="14" customFormat="1">
      <c r="A101" s="14"/>
      <c r="B101" s="242"/>
      <c r="C101" s="243"/>
      <c r="D101" s="223" t="s">
        <v>153</v>
      </c>
      <c r="E101" s="244" t="s">
        <v>41</v>
      </c>
      <c r="F101" s="245" t="s">
        <v>290</v>
      </c>
      <c r="G101" s="243"/>
      <c r="H101" s="246">
        <v>320.19999999999999</v>
      </c>
      <c r="I101" s="247"/>
      <c r="J101" s="243"/>
      <c r="K101" s="243"/>
      <c r="L101" s="248"/>
      <c r="M101" s="249"/>
      <c r="N101" s="250"/>
      <c r="O101" s="250"/>
      <c r="P101" s="250"/>
      <c r="Q101" s="250"/>
      <c r="R101" s="250"/>
      <c r="S101" s="250"/>
      <c r="T101" s="251"/>
      <c r="U101" s="14"/>
      <c r="V101" s="14"/>
      <c r="W101" s="14"/>
      <c r="X101" s="14"/>
      <c r="Y101" s="14"/>
      <c r="Z101" s="14"/>
      <c r="AA101" s="14"/>
      <c r="AB101" s="14"/>
      <c r="AC101" s="14"/>
      <c r="AD101" s="14"/>
      <c r="AE101" s="14"/>
      <c r="AT101" s="252" t="s">
        <v>153</v>
      </c>
      <c r="AU101" s="252" t="s">
        <v>89</v>
      </c>
      <c r="AV101" s="14" t="s">
        <v>147</v>
      </c>
      <c r="AW101" s="14" t="s">
        <v>42</v>
      </c>
      <c r="AX101" s="14" t="s">
        <v>87</v>
      </c>
      <c r="AY101" s="252" t="s">
        <v>125</v>
      </c>
    </row>
    <row r="102" s="2" customFormat="1" ht="24.15" customHeight="1">
      <c r="A102" s="42"/>
      <c r="B102" s="43"/>
      <c r="C102" s="209" t="s">
        <v>141</v>
      </c>
      <c r="D102" s="209" t="s">
        <v>128</v>
      </c>
      <c r="E102" s="210" t="s">
        <v>404</v>
      </c>
      <c r="F102" s="211" t="s">
        <v>405</v>
      </c>
      <c r="G102" s="212" t="s">
        <v>391</v>
      </c>
      <c r="H102" s="213">
        <v>320.19999999999999</v>
      </c>
      <c r="I102" s="214"/>
      <c r="J102" s="215">
        <f>ROUND(I102*H102,2)</f>
        <v>0</v>
      </c>
      <c r="K102" s="216"/>
      <c r="L102" s="48"/>
      <c r="M102" s="217" t="s">
        <v>41</v>
      </c>
      <c r="N102" s="218" t="s">
        <v>51</v>
      </c>
      <c r="O102" s="88"/>
      <c r="P102" s="219">
        <f>O102*H102</f>
        <v>0</v>
      </c>
      <c r="Q102" s="219">
        <v>0</v>
      </c>
      <c r="R102" s="219">
        <f>Q102*H102</f>
        <v>0</v>
      </c>
      <c r="S102" s="219">
        <v>0.57999999999999996</v>
      </c>
      <c r="T102" s="220">
        <f>S102*H102</f>
        <v>185.71599999999998</v>
      </c>
      <c r="U102" s="42"/>
      <c r="V102" s="42"/>
      <c r="W102" s="42"/>
      <c r="X102" s="42"/>
      <c r="Y102" s="42"/>
      <c r="Z102" s="42"/>
      <c r="AA102" s="42"/>
      <c r="AB102" s="42"/>
      <c r="AC102" s="42"/>
      <c r="AD102" s="42"/>
      <c r="AE102" s="42"/>
      <c r="AR102" s="221" t="s">
        <v>147</v>
      </c>
      <c r="AT102" s="221" t="s">
        <v>128</v>
      </c>
      <c r="AU102" s="221" t="s">
        <v>89</v>
      </c>
      <c r="AY102" s="20" t="s">
        <v>125</v>
      </c>
      <c r="BE102" s="222">
        <f>IF(N102="základní",J102,0)</f>
        <v>0</v>
      </c>
      <c r="BF102" s="222">
        <f>IF(N102="snížená",J102,0)</f>
        <v>0</v>
      </c>
      <c r="BG102" s="222">
        <f>IF(N102="zákl. přenesená",J102,0)</f>
        <v>0</v>
      </c>
      <c r="BH102" s="222">
        <f>IF(N102="sníž. přenesená",J102,0)</f>
        <v>0</v>
      </c>
      <c r="BI102" s="222">
        <f>IF(N102="nulová",J102,0)</f>
        <v>0</v>
      </c>
      <c r="BJ102" s="20" t="s">
        <v>87</v>
      </c>
      <c r="BK102" s="222">
        <f>ROUND(I102*H102,2)</f>
        <v>0</v>
      </c>
      <c r="BL102" s="20" t="s">
        <v>147</v>
      </c>
      <c r="BM102" s="221" t="s">
        <v>406</v>
      </c>
    </row>
    <row r="103" s="2" customFormat="1">
      <c r="A103" s="42"/>
      <c r="B103" s="43"/>
      <c r="C103" s="44"/>
      <c r="D103" s="223" t="s">
        <v>134</v>
      </c>
      <c r="E103" s="44"/>
      <c r="F103" s="224" t="s">
        <v>407</v>
      </c>
      <c r="G103" s="44"/>
      <c r="H103" s="44"/>
      <c r="I103" s="225"/>
      <c r="J103" s="44"/>
      <c r="K103" s="44"/>
      <c r="L103" s="48"/>
      <c r="M103" s="226"/>
      <c r="N103" s="227"/>
      <c r="O103" s="88"/>
      <c r="P103" s="88"/>
      <c r="Q103" s="88"/>
      <c r="R103" s="88"/>
      <c r="S103" s="88"/>
      <c r="T103" s="89"/>
      <c r="U103" s="42"/>
      <c r="V103" s="42"/>
      <c r="W103" s="42"/>
      <c r="X103" s="42"/>
      <c r="Y103" s="42"/>
      <c r="Z103" s="42"/>
      <c r="AA103" s="42"/>
      <c r="AB103" s="42"/>
      <c r="AC103" s="42"/>
      <c r="AD103" s="42"/>
      <c r="AE103" s="42"/>
      <c r="AT103" s="20" t="s">
        <v>134</v>
      </c>
      <c r="AU103" s="20" t="s">
        <v>89</v>
      </c>
    </row>
    <row r="104" s="2" customFormat="1">
      <c r="A104" s="42"/>
      <c r="B104" s="43"/>
      <c r="C104" s="44"/>
      <c r="D104" s="229" t="s">
        <v>151</v>
      </c>
      <c r="E104" s="44"/>
      <c r="F104" s="230" t="s">
        <v>408</v>
      </c>
      <c r="G104" s="44"/>
      <c r="H104" s="44"/>
      <c r="I104" s="225"/>
      <c r="J104" s="44"/>
      <c r="K104" s="44"/>
      <c r="L104" s="48"/>
      <c r="M104" s="226"/>
      <c r="N104" s="227"/>
      <c r="O104" s="88"/>
      <c r="P104" s="88"/>
      <c r="Q104" s="88"/>
      <c r="R104" s="88"/>
      <c r="S104" s="88"/>
      <c r="T104" s="89"/>
      <c r="U104" s="42"/>
      <c r="V104" s="42"/>
      <c r="W104" s="42"/>
      <c r="X104" s="42"/>
      <c r="Y104" s="42"/>
      <c r="Z104" s="42"/>
      <c r="AA104" s="42"/>
      <c r="AB104" s="42"/>
      <c r="AC104" s="42"/>
      <c r="AD104" s="42"/>
      <c r="AE104" s="42"/>
      <c r="AT104" s="20" t="s">
        <v>151</v>
      </c>
      <c r="AU104" s="20" t="s">
        <v>89</v>
      </c>
    </row>
    <row r="105" s="13" customFormat="1">
      <c r="A105" s="13"/>
      <c r="B105" s="231"/>
      <c r="C105" s="232"/>
      <c r="D105" s="223" t="s">
        <v>153</v>
      </c>
      <c r="E105" s="233" t="s">
        <v>41</v>
      </c>
      <c r="F105" s="234" t="s">
        <v>402</v>
      </c>
      <c r="G105" s="232"/>
      <c r="H105" s="235">
        <v>295.80000000000001</v>
      </c>
      <c r="I105" s="236"/>
      <c r="J105" s="232"/>
      <c r="K105" s="232"/>
      <c r="L105" s="237"/>
      <c r="M105" s="238"/>
      <c r="N105" s="239"/>
      <c r="O105" s="239"/>
      <c r="P105" s="239"/>
      <c r="Q105" s="239"/>
      <c r="R105" s="239"/>
      <c r="S105" s="239"/>
      <c r="T105" s="240"/>
      <c r="U105" s="13"/>
      <c r="V105" s="13"/>
      <c r="W105" s="13"/>
      <c r="X105" s="13"/>
      <c r="Y105" s="13"/>
      <c r="Z105" s="13"/>
      <c r="AA105" s="13"/>
      <c r="AB105" s="13"/>
      <c r="AC105" s="13"/>
      <c r="AD105" s="13"/>
      <c r="AE105" s="13"/>
      <c r="AT105" s="241" t="s">
        <v>153</v>
      </c>
      <c r="AU105" s="241" t="s">
        <v>89</v>
      </c>
      <c r="AV105" s="13" t="s">
        <v>89</v>
      </c>
      <c r="AW105" s="13" t="s">
        <v>42</v>
      </c>
      <c r="AX105" s="13" t="s">
        <v>80</v>
      </c>
      <c r="AY105" s="241" t="s">
        <v>125</v>
      </c>
    </row>
    <row r="106" s="13" customFormat="1">
      <c r="A106" s="13"/>
      <c r="B106" s="231"/>
      <c r="C106" s="232"/>
      <c r="D106" s="223" t="s">
        <v>153</v>
      </c>
      <c r="E106" s="233" t="s">
        <v>41</v>
      </c>
      <c r="F106" s="234" t="s">
        <v>403</v>
      </c>
      <c r="G106" s="232"/>
      <c r="H106" s="235">
        <v>24.399999999999999</v>
      </c>
      <c r="I106" s="236"/>
      <c r="J106" s="232"/>
      <c r="K106" s="232"/>
      <c r="L106" s="237"/>
      <c r="M106" s="238"/>
      <c r="N106" s="239"/>
      <c r="O106" s="239"/>
      <c r="P106" s="239"/>
      <c r="Q106" s="239"/>
      <c r="R106" s="239"/>
      <c r="S106" s="239"/>
      <c r="T106" s="240"/>
      <c r="U106" s="13"/>
      <c r="V106" s="13"/>
      <c r="W106" s="13"/>
      <c r="X106" s="13"/>
      <c r="Y106" s="13"/>
      <c r="Z106" s="13"/>
      <c r="AA106" s="13"/>
      <c r="AB106" s="13"/>
      <c r="AC106" s="13"/>
      <c r="AD106" s="13"/>
      <c r="AE106" s="13"/>
      <c r="AT106" s="241" t="s">
        <v>153</v>
      </c>
      <c r="AU106" s="241" t="s">
        <v>89</v>
      </c>
      <c r="AV106" s="13" t="s">
        <v>89</v>
      </c>
      <c r="AW106" s="13" t="s">
        <v>42</v>
      </c>
      <c r="AX106" s="13" t="s">
        <v>80</v>
      </c>
      <c r="AY106" s="241" t="s">
        <v>125</v>
      </c>
    </row>
    <row r="107" s="14" customFormat="1">
      <c r="A107" s="14"/>
      <c r="B107" s="242"/>
      <c r="C107" s="243"/>
      <c r="D107" s="223" t="s">
        <v>153</v>
      </c>
      <c r="E107" s="244" t="s">
        <v>41</v>
      </c>
      <c r="F107" s="245" t="s">
        <v>290</v>
      </c>
      <c r="G107" s="243"/>
      <c r="H107" s="246">
        <v>320.19999999999999</v>
      </c>
      <c r="I107" s="247"/>
      <c r="J107" s="243"/>
      <c r="K107" s="243"/>
      <c r="L107" s="248"/>
      <c r="M107" s="249"/>
      <c r="N107" s="250"/>
      <c r="O107" s="250"/>
      <c r="P107" s="250"/>
      <c r="Q107" s="250"/>
      <c r="R107" s="250"/>
      <c r="S107" s="250"/>
      <c r="T107" s="251"/>
      <c r="U107" s="14"/>
      <c r="V107" s="14"/>
      <c r="W107" s="14"/>
      <c r="X107" s="14"/>
      <c r="Y107" s="14"/>
      <c r="Z107" s="14"/>
      <c r="AA107" s="14"/>
      <c r="AB107" s="14"/>
      <c r="AC107" s="14"/>
      <c r="AD107" s="14"/>
      <c r="AE107" s="14"/>
      <c r="AT107" s="252" t="s">
        <v>153</v>
      </c>
      <c r="AU107" s="252" t="s">
        <v>89</v>
      </c>
      <c r="AV107" s="14" t="s">
        <v>147</v>
      </c>
      <c r="AW107" s="14" t="s">
        <v>42</v>
      </c>
      <c r="AX107" s="14" t="s">
        <v>87</v>
      </c>
      <c r="AY107" s="252" t="s">
        <v>125</v>
      </c>
    </row>
    <row r="108" s="2" customFormat="1" ht="24.15" customHeight="1">
      <c r="A108" s="42"/>
      <c r="B108" s="43"/>
      <c r="C108" s="209" t="s">
        <v>147</v>
      </c>
      <c r="D108" s="209" t="s">
        <v>128</v>
      </c>
      <c r="E108" s="210" t="s">
        <v>409</v>
      </c>
      <c r="F108" s="211" t="s">
        <v>410</v>
      </c>
      <c r="G108" s="212" t="s">
        <v>391</v>
      </c>
      <c r="H108" s="213">
        <v>320.19999999999999</v>
      </c>
      <c r="I108" s="214"/>
      <c r="J108" s="215">
        <f>ROUND(I108*H108,2)</f>
        <v>0</v>
      </c>
      <c r="K108" s="216"/>
      <c r="L108" s="48"/>
      <c r="M108" s="217" t="s">
        <v>41</v>
      </c>
      <c r="N108" s="218" t="s">
        <v>51</v>
      </c>
      <c r="O108" s="88"/>
      <c r="P108" s="219">
        <f>O108*H108</f>
        <v>0</v>
      </c>
      <c r="Q108" s="219">
        <v>0</v>
      </c>
      <c r="R108" s="219">
        <f>Q108*H108</f>
        <v>0</v>
      </c>
      <c r="S108" s="219">
        <v>0.625</v>
      </c>
      <c r="T108" s="220">
        <f>S108*H108</f>
        <v>200.125</v>
      </c>
      <c r="U108" s="42"/>
      <c r="V108" s="42"/>
      <c r="W108" s="42"/>
      <c r="X108" s="42"/>
      <c r="Y108" s="42"/>
      <c r="Z108" s="42"/>
      <c r="AA108" s="42"/>
      <c r="AB108" s="42"/>
      <c r="AC108" s="42"/>
      <c r="AD108" s="42"/>
      <c r="AE108" s="42"/>
      <c r="AR108" s="221" t="s">
        <v>147</v>
      </c>
      <c r="AT108" s="221" t="s">
        <v>128</v>
      </c>
      <c r="AU108" s="221" t="s">
        <v>89</v>
      </c>
      <c r="AY108" s="20" t="s">
        <v>125</v>
      </c>
      <c r="BE108" s="222">
        <f>IF(N108="základní",J108,0)</f>
        <v>0</v>
      </c>
      <c r="BF108" s="222">
        <f>IF(N108="snížená",J108,0)</f>
        <v>0</v>
      </c>
      <c r="BG108" s="222">
        <f>IF(N108="zákl. přenesená",J108,0)</f>
        <v>0</v>
      </c>
      <c r="BH108" s="222">
        <f>IF(N108="sníž. přenesená",J108,0)</f>
        <v>0</v>
      </c>
      <c r="BI108" s="222">
        <f>IF(N108="nulová",J108,0)</f>
        <v>0</v>
      </c>
      <c r="BJ108" s="20" t="s">
        <v>87</v>
      </c>
      <c r="BK108" s="222">
        <f>ROUND(I108*H108,2)</f>
        <v>0</v>
      </c>
      <c r="BL108" s="20" t="s">
        <v>147</v>
      </c>
      <c r="BM108" s="221" t="s">
        <v>411</v>
      </c>
    </row>
    <row r="109" s="2" customFormat="1">
      <c r="A109" s="42"/>
      <c r="B109" s="43"/>
      <c r="C109" s="44"/>
      <c r="D109" s="223" t="s">
        <v>134</v>
      </c>
      <c r="E109" s="44"/>
      <c r="F109" s="224" t="s">
        <v>412</v>
      </c>
      <c r="G109" s="44"/>
      <c r="H109" s="44"/>
      <c r="I109" s="225"/>
      <c r="J109" s="44"/>
      <c r="K109" s="44"/>
      <c r="L109" s="48"/>
      <c r="M109" s="226"/>
      <c r="N109" s="227"/>
      <c r="O109" s="88"/>
      <c r="P109" s="88"/>
      <c r="Q109" s="88"/>
      <c r="R109" s="88"/>
      <c r="S109" s="88"/>
      <c r="T109" s="89"/>
      <c r="U109" s="42"/>
      <c r="V109" s="42"/>
      <c r="W109" s="42"/>
      <c r="X109" s="42"/>
      <c r="Y109" s="42"/>
      <c r="Z109" s="42"/>
      <c r="AA109" s="42"/>
      <c r="AB109" s="42"/>
      <c r="AC109" s="42"/>
      <c r="AD109" s="42"/>
      <c r="AE109" s="42"/>
      <c r="AT109" s="20" t="s">
        <v>134</v>
      </c>
      <c r="AU109" s="20" t="s">
        <v>89</v>
      </c>
    </row>
    <row r="110" s="2" customFormat="1">
      <c r="A110" s="42"/>
      <c r="B110" s="43"/>
      <c r="C110" s="44"/>
      <c r="D110" s="229" t="s">
        <v>151</v>
      </c>
      <c r="E110" s="44"/>
      <c r="F110" s="230" t="s">
        <v>413</v>
      </c>
      <c r="G110" s="44"/>
      <c r="H110" s="44"/>
      <c r="I110" s="225"/>
      <c r="J110" s="44"/>
      <c r="K110" s="44"/>
      <c r="L110" s="48"/>
      <c r="M110" s="226"/>
      <c r="N110" s="227"/>
      <c r="O110" s="88"/>
      <c r="P110" s="88"/>
      <c r="Q110" s="88"/>
      <c r="R110" s="88"/>
      <c r="S110" s="88"/>
      <c r="T110" s="89"/>
      <c r="U110" s="42"/>
      <c r="V110" s="42"/>
      <c r="W110" s="42"/>
      <c r="X110" s="42"/>
      <c r="Y110" s="42"/>
      <c r="Z110" s="42"/>
      <c r="AA110" s="42"/>
      <c r="AB110" s="42"/>
      <c r="AC110" s="42"/>
      <c r="AD110" s="42"/>
      <c r="AE110" s="42"/>
      <c r="AT110" s="20" t="s">
        <v>151</v>
      </c>
      <c r="AU110" s="20" t="s">
        <v>89</v>
      </c>
    </row>
    <row r="111" s="13" customFormat="1">
      <c r="A111" s="13"/>
      <c r="B111" s="231"/>
      <c r="C111" s="232"/>
      <c r="D111" s="223" t="s">
        <v>153</v>
      </c>
      <c r="E111" s="233" t="s">
        <v>41</v>
      </c>
      <c r="F111" s="234" t="s">
        <v>402</v>
      </c>
      <c r="G111" s="232"/>
      <c r="H111" s="235">
        <v>295.80000000000001</v>
      </c>
      <c r="I111" s="236"/>
      <c r="J111" s="232"/>
      <c r="K111" s="232"/>
      <c r="L111" s="237"/>
      <c r="M111" s="238"/>
      <c r="N111" s="239"/>
      <c r="O111" s="239"/>
      <c r="P111" s="239"/>
      <c r="Q111" s="239"/>
      <c r="R111" s="239"/>
      <c r="S111" s="239"/>
      <c r="T111" s="240"/>
      <c r="U111" s="13"/>
      <c r="V111" s="13"/>
      <c r="W111" s="13"/>
      <c r="X111" s="13"/>
      <c r="Y111" s="13"/>
      <c r="Z111" s="13"/>
      <c r="AA111" s="13"/>
      <c r="AB111" s="13"/>
      <c r="AC111" s="13"/>
      <c r="AD111" s="13"/>
      <c r="AE111" s="13"/>
      <c r="AT111" s="241" t="s">
        <v>153</v>
      </c>
      <c r="AU111" s="241" t="s">
        <v>89</v>
      </c>
      <c r="AV111" s="13" t="s">
        <v>89</v>
      </c>
      <c r="AW111" s="13" t="s">
        <v>42</v>
      </c>
      <c r="AX111" s="13" t="s">
        <v>80</v>
      </c>
      <c r="AY111" s="241" t="s">
        <v>125</v>
      </c>
    </row>
    <row r="112" s="13" customFormat="1">
      <c r="A112" s="13"/>
      <c r="B112" s="231"/>
      <c r="C112" s="232"/>
      <c r="D112" s="223" t="s">
        <v>153</v>
      </c>
      <c r="E112" s="233" t="s">
        <v>41</v>
      </c>
      <c r="F112" s="234" t="s">
        <v>403</v>
      </c>
      <c r="G112" s="232"/>
      <c r="H112" s="235">
        <v>24.399999999999999</v>
      </c>
      <c r="I112" s="236"/>
      <c r="J112" s="232"/>
      <c r="K112" s="232"/>
      <c r="L112" s="237"/>
      <c r="M112" s="238"/>
      <c r="N112" s="239"/>
      <c r="O112" s="239"/>
      <c r="P112" s="239"/>
      <c r="Q112" s="239"/>
      <c r="R112" s="239"/>
      <c r="S112" s="239"/>
      <c r="T112" s="240"/>
      <c r="U112" s="13"/>
      <c r="V112" s="13"/>
      <c r="W112" s="13"/>
      <c r="X112" s="13"/>
      <c r="Y112" s="13"/>
      <c r="Z112" s="13"/>
      <c r="AA112" s="13"/>
      <c r="AB112" s="13"/>
      <c r="AC112" s="13"/>
      <c r="AD112" s="13"/>
      <c r="AE112" s="13"/>
      <c r="AT112" s="241" t="s">
        <v>153</v>
      </c>
      <c r="AU112" s="241" t="s">
        <v>89</v>
      </c>
      <c r="AV112" s="13" t="s">
        <v>89</v>
      </c>
      <c r="AW112" s="13" t="s">
        <v>42</v>
      </c>
      <c r="AX112" s="13" t="s">
        <v>80</v>
      </c>
      <c r="AY112" s="241" t="s">
        <v>125</v>
      </c>
    </row>
    <row r="113" s="14" customFormat="1">
      <c r="A113" s="14"/>
      <c r="B113" s="242"/>
      <c r="C113" s="243"/>
      <c r="D113" s="223" t="s">
        <v>153</v>
      </c>
      <c r="E113" s="244" t="s">
        <v>41</v>
      </c>
      <c r="F113" s="245" t="s">
        <v>290</v>
      </c>
      <c r="G113" s="243"/>
      <c r="H113" s="246">
        <v>320.19999999999999</v>
      </c>
      <c r="I113" s="247"/>
      <c r="J113" s="243"/>
      <c r="K113" s="243"/>
      <c r="L113" s="248"/>
      <c r="M113" s="249"/>
      <c r="N113" s="250"/>
      <c r="O113" s="250"/>
      <c r="P113" s="250"/>
      <c r="Q113" s="250"/>
      <c r="R113" s="250"/>
      <c r="S113" s="250"/>
      <c r="T113" s="251"/>
      <c r="U113" s="14"/>
      <c r="V113" s="14"/>
      <c r="W113" s="14"/>
      <c r="X113" s="14"/>
      <c r="Y113" s="14"/>
      <c r="Z113" s="14"/>
      <c r="AA113" s="14"/>
      <c r="AB113" s="14"/>
      <c r="AC113" s="14"/>
      <c r="AD113" s="14"/>
      <c r="AE113" s="14"/>
      <c r="AT113" s="252" t="s">
        <v>153</v>
      </c>
      <c r="AU113" s="252" t="s">
        <v>89</v>
      </c>
      <c r="AV113" s="14" t="s">
        <v>147</v>
      </c>
      <c r="AW113" s="14" t="s">
        <v>42</v>
      </c>
      <c r="AX113" s="14" t="s">
        <v>87</v>
      </c>
      <c r="AY113" s="252" t="s">
        <v>125</v>
      </c>
    </row>
    <row r="114" s="2" customFormat="1" ht="24.15" customHeight="1">
      <c r="A114" s="42"/>
      <c r="B114" s="43"/>
      <c r="C114" s="209" t="s">
        <v>124</v>
      </c>
      <c r="D114" s="209" t="s">
        <v>128</v>
      </c>
      <c r="E114" s="210" t="s">
        <v>414</v>
      </c>
      <c r="F114" s="211" t="s">
        <v>415</v>
      </c>
      <c r="G114" s="212" t="s">
        <v>391</v>
      </c>
      <c r="H114" s="213">
        <v>640.39999999999998</v>
      </c>
      <c r="I114" s="214"/>
      <c r="J114" s="215">
        <f>ROUND(I114*H114,2)</f>
        <v>0</v>
      </c>
      <c r="K114" s="216"/>
      <c r="L114" s="48"/>
      <c r="M114" s="217" t="s">
        <v>41</v>
      </c>
      <c r="N114" s="218" t="s">
        <v>51</v>
      </c>
      <c r="O114" s="88"/>
      <c r="P114" s="219">
        <f>O114*H114</f>
        <v>0</v>
      </c>
      <c r="Q114" s="219">
        <v>0</v>
      </c>
      <c r="R114" s="219">
        <f>Q114*H114</f>
        <v>0</v>
      </c>
      <c r="S114" s="219">
        <v>0.098000000000000004</v>
      </c>
      <c r="T114" s="220">
        <f>S114*H114</f>
        <v>62.7592</v>
      </c>
      <c r="U114" s="42"/>
      <c r="V114" s="42"/>
      <c r="W114" s="42"/>
      <c r="X114" s="42"/>
      <c r="Y114" s="42"/>
      <c r="Z114" s="42"/>
      <c r="AA114" s="42"/>
      <c r="AB114" s="42"/>
      <c r="AC114" s="42"/>
      <c r="AD114" s="42"/>
      <c r="AE114" s="42"/>
      <c r="AR114" s="221" t="s">
        <v>147</v>
      </c>
      <c r="AT114" s="221" t="s">
        <v>128</v>
      </c>
      <c r="AU114" s="221" t="s">
        <v>89</v>
      </c>
      <c r="AY114" s="20" t="s">
        <v>125</v>
      </c>
      <c r="BE114" s="222">
        <f>IF(N114="základní",J114,0)</f>
        <v>0</v>
      </c>
      <c r="BF114" s="222">
        <f>IF(N114="snížená",J114,0)</f>
        <v>0</v>
      </c>
      <c r="BG114" s="222">
        <f>IF(N114="zákl. přenesená",J114,0)</f>
        <v>0</v>
      </c>
      <c r="BH114" s="222">
        <f>IF(N114="sníž. přenesená",J114,0)</f>
        <v>0</v>
      </c>
      <c r="BI114" s="222">
        <f>IF(N114="nulová",J114,0)</f>
        <v>0</v>
      </c>
      <c r="BJ114" s="20" t="s">
        <v>87</v>
      </c>
      <c r="BK114" s="222">
        <f>ROUND(I114*H114,2)</f>
        <v>0</v>
      </c>
      <c r="BL114" s="20" t="s">
        <v>147</v>
      </c>
      <c r="BM114" s="221" t="s">
        <v>416</v>
      </c>
    </row>
    <row r="115" s="2" customFormat="1">
      <c r="A115" s="42"/>
      <c r="B115" s="43"/>
      <c r="C115" s="44"/>
      <c r="D115" s="223" t="s">
        <v>134</v>
      </c>
      <c r="E115" s="44"/>
      <c r="F115" s="224" t="s">
        <v>417</v>
      </c>
      <c r="G115" s="44"/>
      <c r="H115" s="44"/>
      <c r="I115" s="225"/>
      <c r="J115" s="44"/>
      <c r="K115" s="44"/>
      <c r="L115" s="48"/>
      <c r="M115" s="226"/>
      <c r="N115" s="227"/>
      <c r="O115" s="88"/>
      <c r="P115" s="88"/>
      <c r="Q115" s="88"/>
      <c r="R115" s="88"/>
      <c r="S115" s="88"/>
      <c r="T115" s="89"/>
      <c r="U115" s="42"/>
      <c r="V115" s="42"/>
      <c r="W115" s="42"/>
      <c r="X115" s="42"/>
      <c r="Y115" s="42"/>
      <c r="Z115" s="42"/>
      <c r="AA115" s="42"/>
      <c r="AB115" s="42"/>
      <c r="AC115" s="42"/>
      <c r="AD115" s="42"/>
      <c r="AE115" s="42"/>
      <c r="AT115" s="20" t="s">
        <v>134</v>
      </c>
      <c r="AU115" s="20" t="s">
        <v>89</v>
      </c>
    </row>
    <row r="116" s="2" customFormat="1">
      <c r="A116" s="42"/>
      <c r="B116" s="43"/>
      <c r="C116" s="44"/>
      <c r="D116" s="229" t="s">
        <v>151</v>
      </c>
      <c r="E116" s="44"/>
      <c r="F116" s="230" t="s">
        <v>418</v>
      </c>
      <c r="G116" s="44"/>
      <c r="H116" s="44"/>
      <c r="I116" s="225"/>
      <c r="J116" s="44"/>
      <c r="K116" s="44"/>
      <c r="L116" s="48"/>
      <c r="M116" s="226"/>
      <c r="N116" s="227"/>
      <c r="O116" s="88"/>
      <c r="P116" s="88"/>
      <c r="Q116" s="88"/>
      <c r="R116" s="88"/>
      <c r="S116" s="88"/>
      <c r="T116" s="89"/>
      <c r="U116" s="42"/>
      <c r="V116" s="42"/>
      <c r="W116" s="42"/>
      <c r="X116" s="42"/>
      <c r="Y116" s="42"/>
      <c r="Z116" s="42"/>
      <c r="AA116" s="42"/>
      <c r="AB116" s="42"/>
      <c r="AC116" s="42"/>
      <c r="AD116" s="42"/>
      <c r="AE116" s="42"/>
      <c r="AT116" s="20" t="s">
        <v>151</v>
      </c>
      <c r="AU116" s="20" t="s">
        <v>89</v>
      </c>
    </row>
    <row r="117" s="13" customFormat="1">
      <c r="A117" s="13"/>
      <c r="B117" s="231"/>
      <c r="C117" s="232"/>
      <c r="D117" s="223" t="s">
        <v>153</v>
      </c>
      <c r="E117" s="233" t="s">
        <v>41</v>
      </c>
      <c r="F117" s="234" t="s">
        <v>419</v>
      </c>
      <c r="G117" s="232"/>
      <c r="H117" s="235">
        <v>591.60000000000002</v>
      </c>
      <c r="I117" s="236"/>
      <c r="J117" s="232"/>
      <c r="K117" s="232"/>
      <c r="L117" s="237"/>
      <c r="M117" s="238"/>
      <c r="N117" s="239"/>
      <c r="O117" s="239"/>
      <c r="P117" s="239"/>
      <c r="Q117" s="239"/>
      <c r="R117" s="239"/>
      <c r="S117" s="239"/>
      <c r="T117" s="240"/>
      <c r="U117" s="13"/>
      <c r="V117" s="13"/>
      <c r="W117" s="13"/>
      <c r="X117" s="13"/>
      <c r="Y117" s="13"/>
      <c r="Z117" s="13"/>
      <c r="AA117" s="13"/>
      <c r="AB117" s="13"/>
      <c r="AC117" s="13"/>
      <c r="AD117" s="13"/>
      <c r="AE117" s="13"/>
      <c r="AT117" s="241" t="s">
        <v>153</v>
      </c>
      <c r="AU117" s="241" t="s">
        <v>89</v>
      </c>
      <c r="AV117" s="13" t="s">
        <v>89</v>
      </c>
      <c r="AW117" s="13" t="s">
        <v>42</v>
      </c>
      <c r="AX117" s="13" t="s">
        <v>80</v>
      </c>
      <c r="AY117" s="241" t="s">
        <v>125</v>
      </c>
    </row>
    <row r="118" s="13" customFormat="1">
      <c r="A118" s="13"/>
      <c r="B118" s="231"/>
      <c r="C118" s="232"/>
      <c r="D118" s="223" t="s">
        <v>153</v>
      </c>
      <c r="E118" s="233" t="s">
        <v>41</v>
      </c>
      <c r="F118" s="234" t="s">
        <v>420</v>
      </c>
      <c r="G118" s="232"/>
      <c r="H118" s="235">
        <v>48.799999999999997</v>
      </c>
      <c r="I118" s="236"/>
      <c r="J118" s="232"/>
      <c r="K118" s="232"/>
      <c r="L118" s="237"/>
      <c r="M118" s="238"/>
      <c r="N118" s="239"/>
      <c r="O118" s="239"/>
      <c r="P118" s="239"/>
      <c r="Q118" s="239"/>
      <c r="R118" s="239"/>
      <c r="S118" s="239"/>
      <c r="T118" s="240"/>
      <c r="U118" s="13"/>
      <c r="V118" s="13"/>
      <c r="W118" s="13"/>
      <c r="X118" s="13"/>
      <c r="Y118" s="13"/>
      <c r="Z118" s="13"/>
      <c r="AA118" s="13"/>
      <c r="AB118" s="13"/>
      <c r="AC118" s="13"/>
      <c r="AD118" s="13"/>
      <c r="AE118" s="13"/>
      <c r="AT118" s="241" t="s">
        <v>153</v>
      </c>
      <c r="AU118" s="241" t="s">
        <v>89</v>
      </c>
      <c r="AV118" s="13" t="s">
        <v>89</v>
      </c>
      <c r="AW118" s="13" t="s">
        <v>42</v>
      </c>
      <c r="AX118" s="13" t="s">
        <v>80</v>
      </c>
      <c r="AY118" s="241" t="s">
        <v>125</v>
      </c>
    </row>
    <row r="119" s="14" customFormat="1">
      <c r="A119" s="14"/>
      <c r="B119" s="242"/>
      <c r="C119" s="243"/>
      <c r="D119" s="223" t="s">
        <v>153</v>
      </c>
      <c r="E119" s="244" t="s">
        <v>41</v>
      </c>
      <c r="F119" s="245" t="s">
        <v>290</v>
      </c>
      <c r="G119" s="243"/>
      <c r="H119" s="246">
        <v>640.39999999999998</v>
      </c>
      <c r="I119" s="247"/>
      <c r="J119" s="243"/>
      <c r="K119" s="243"/>
      <c r="L119" s="248"/>
      <c r="M119" s="249"/>
      <c r="N119" s="250"/>
      <c r="O119" s="250"/>
      <c r="P119" s="250"/>
      <c r="Q119" s="250"/>
      <c r="R119" s="250"/>
      <c r="S119" s="250"/>
      <c r="T119" s="251"/>
      <c r="U119" s="14"/>
      <c r="V119" s="14"/>
      <c r="W119" s="14"/>
      <c r="X119" s="14"/>
      <c r="Y119" s="14"/>
      <c r="Z119" s="14"/>
      <c r="AA119" s="14"/>
      <c r="AB119" s="14"/>
      <c r="AC119" s="14"/>
      <c r="AD119" s="14"/>
      <c r="AE119" s="14"/>
      <c r="AT119" s="252" t="s">
        <v>153</v>
      </c>
      <c r="AU119" s="252" t="s">
        <v>89</v>
      </c>
      <c r="AV119" s="14" t="s">
        <v>147</v>
      </c>
      <c r="AW119" s="14" t="s">
        <v>42</v>
      </c>
      <c r="AX119" s="14" t="s">
        <v>87</v>
      </c>
      <c r="AY119" s="252" t="s">
        <v>125</v>
      </c>
    </row>
    <row r="120" s="2" customFormat="1" ht="24.15" customHeight="1">
      <c r="A120" s="42"/>
      <c r="B120" s="43"/>
      <c r="C120" s="209" t="s">
        <v>159</v>
      </c>
      <c r="D120" s="209" t="s">
        <v>128</v>
      </c>
      <c r="E120" s="210" t="s">
        <v>421</v>
      </c>
      <c r="F120" s="211" t="s">
        <v>422</v>
      </c>
      <c r="G120" s="212" t="s">
        <v>391</v>
      </c>
      <c r="H120" s="213">
        <v>24.75</v>
      </c>
      <c r="I120" s="214"/>
      <c r="J120" s="215">
        <f>ROUND(I120*H120,2)</f>
        <v>0</v>
      </c>
      <c r="K120" s="216"/>
      <c r="L120" s="48"/>
      <c r="M120" s="217" t="s">
        <v>41</v>
      </c>
      <c r="N120" s="218" t="s">
        <v>51</v>
      </c>
      <c r="O120" s="88"/>
      <c r="P120" s="219">
        <f>O120*H120</f>
        <v>0</v>
      </c>
      <c r="Q120" s="219">
        <v>0</v>
      </c>
      <c r="R120" s="219">
        <f>Q120*H120</f>
        <v>0</v>
      </c>
      <c r="S120" s="219">
        <v>0.29999999999999999</v>
      </c>
      <c r="T120" s="220">
        <f>S120*H120</f>
        <v>7.4249999999999998</v>
      </c>
      <c r="U120" s="42"/>
      <c r="V120" s="42"/>
      <c r="W120" s="42"/>
      <c r="X120" s="42"/>
      <c r="Y120" s="42"/>
      <c r="Z120" s="42"/>
      <c r="AA120" s="42"/>
      <c r="AB120" s="42"/>
      <c r="AC120" s="42"/>
      <c r="AD120" s="42"/>
      <c r="AE120" s="42"/>
      <c r="AR120" s="221" t="s">
        <v>147</v>
      </c>
      <c r="AT120" s="221" t="s">
        <v>128</v>
      </c>
      <c r="AU120" s="221" t="s">
        <v>89</v>
      </c>
      <c r="AY120" s="20" t="s">
        <v>125</v>
      </c>
      <c r="BE120" s="222">
        <f>IF(N120="základní",J120,0)</f>
        <v>0</v>
      </c>
      <c r="BF120" s="222">
        <f>IF(N120="snížená",J120,0)</f>
        <v>0</v>
      </c>
      <c r="BG120" s="222">
        <f>IF(N120="zákl. přenesená",J120,0)</f>
        <v>0</v>
      </c>
      <c r="BH120" s="222">
        <f>IF(N120="sníž. přenesená",J120,0)</f>
        <v>0</v>
      </c>
      <c r="BI120" s="222">
        <f>IF(N120="nulová",J120,0)</f>
        <v>0</v>
      </c>
      <c r="BJ120" s="20" t="s">
        <v>87</v>
      </c>
      <c r="BK120" s="222">
        <f>ROUND(I120*H120,2)</f>
        <v>0</v>
      </c>
      <c r="BL120" s="20" t="s">
        <v>147</v>
      </c>
      <c r="BM120" s="221" t="s">
        <v>423</v>
      </c>
    </row>
    <row r="121" s="2" customFormat="1">
      <c r="A121" s="42"/>
      <c r="B121" s="43"/>
      <c r="C121" s="44"/>
      <c r="D121" s="223" t="s">
        <v>134</v>
      </c>
      <c r="E121" s="44"/>
      <c r="F121" s="224" t="s">
        <v>424</v>
      </c>
      <c r="G121" s="44"/>
      <c r="H121" s="44"/>
      <c r="I121" s="225"/>
      <c r="J121" s="44"/>
      <c r="K121" s="44"/>
      <c r="L121" s="48"/>
      <c r="M121" s="226"/>
      <c r="N121" s="227"/>
      <c r="O121" s="88"/>
      <c r="P121" s="88"/>
      <c r="Q121" s="88"/>
      <c r="R121" s="88"/>
      <c r="S121" s="88"/>
      <c r="T121" s="89"/>
      <c r="U121" s="42"/>
      <c r="V121" s="42"/>
      <c r="W121" s="42"/>
      <c r="X121" s="42"/>
      <c r="Y121" s="42"/>
      <c r="Z121" s="42"/>
      <c r="AA121" s="42"/>
      <c r="AB121" s="42"/>
      <c r="AC121" s="42"/>
      <c r="AD121" s="42"/>
      <c r="AE121" s="42"/>
      <c r="AT121" s="20" t="s">
        <v>134</v>
      </c>
      <c r="AU121" s="20" t="s">
        <v>89</v>
      </c>
    </row>
    <row r="122" s="2" customFormat="1">
      <c r="A122" s="42"/>
      <c r="B122" s="43"/>
      <c r="C122" s="44"/>
      <c r="D122" s="229" t="s">
        <v>151</v>
      </c>
      <c r="E122" s="44"/>
      <c r="F122" s="230" t="s">
        <v>425</v>
      </c>
      <c r="G122" s="44"/>
      <c r="H122" s="44"/>
      <c r="I122" s="225"/>
      <c r="J122" s="44"/>
      <c r="K122" s="44"/>
      <c r="L122" s="48"/>
      <c r="M122" s="226"/>
      <c r="N122" s="227"/>
      <c r="O122" s="88"/>
      <c r="P122" s="88"/>
      <c r="Q122" s="88"/>
      <c r="R122" s="88"/>
      <c r="S122" s="88"/>
      <c r="T122" s="89"/>
      <c r="U122" s="42"/>
      <c r="V122" s="42"/>
      <c r="W122" s="42"/>
      <c r="X122" s="42"/>
      <c r="Y122" s="42"/>
      <c r="Z122" s="42"/>
      <c r="AA122" s="42"/>
      <c r="AB122" s="42"/>
      <c r="AC122" s="42"/>
      <c r="AD122" s="42"/>
      <c r="AE122" s="42"/>
      <c r="AT122" s="20" t="s">
        <v>151</v>
      </c>
      <c r="AU122" s="20" t="s">
        <v>89</v>
      </c>
    </row>
    <row r="123" s="13" customFormat="1">
      <c r="A123" s="13"/>
      <c r="B123" s="231"/>
      <c r="C123" s="232"/>
      <c r="D123" s="223" t="s">
        <v>153</v>
      </c>
      <c r="E123" s="233" t="s">
        <v>41</v>
      </c>
      <c r="F123" s="234" t="s">
        <v>395</v>
      </c>
      <c r="G123" s="232"/>
      <c r="H123" s="235">
        <v>24.75</v>
      </c>
      <c r="I123" s="236"/>
      <c r="J123" s="232"/>
      <c r="K123" s="232"/>
      <c r="L123" s="237"/>
      <c r="M123" s="238"/>
      <c r="N123" s="239"/>
      <c r="O123" s="239"/>
      <c r="P123" s="239"/>
      <c r="Q123" s="239"/>
      <c r="R123" s="239"/>
      <c r="S123" s="239"/>
      <c r="T123" s="240"/>
      <c r="U123" s="13"/>
      <c r="V123" s="13"/>
      <c r="W123" s="13"/>
      <c r="X123" s="13"/>
      <c r="Y123" s="13"/>
      <c r="Z123" s="13"/>
      <c r="AA123" s="13"/>
      <c r="AB123" s="13"/>
      <c r="AC123" s="13"/>
      <c r="AD123" s="13"/>
      <c r="AE123" s="13"/>
      <c r="AT123" s="241" t="s">
        <v>153</v>
      </c>
      <c r="AU123" s="241" t="s">
        <v>89</v>
      </c>
      <c r="AV123" s="13" t="s">
        <v>89</v>
      </c>
      <c r="AW123" s="13" t="s">
        <v>42</v>
      </c>
      <c r="AX123" s="13" t="s">
        <v>87</v>
      </c>
      <c r="AY123" s="241" t="s">
        <v>125</v>
      </c>
    </row>
    <row r="124" s="2" customFormat="1" ht="24.15" customHeight="1">
      <c r="A124" s="42"/>
      <c r="B124" s="43"/>
      <c r="C124" s="209" t="s">
        <v>163</v>
      </c>
      <c r="D124" s="209" t="s">
        <v>128</v>
      </c>
      <c r="E124" s="210" t="s">
        <v>426</v>
      </c>
      <c r="F124" s="211" t="s">
        <v>427</v>
      </c>
      <c r="G124" s="212" t="s">
        <v>391</v>
      </c>
      <c r="H124" s="213">
        <v>597.20000000000005</v>
      </c>
      <c r="I124" s="214"/>
      <c r="J124" s="215">
        <f>ROUND(I124*H124,2)</f>
        <v>0</v>
      </c>
      <c r="K124" s="216"/>
      <c r="L124" s="48"/>
      <c r="M124" s="217" t="s">
        <v>41</v>
      </c>
      <c r="N124" s="218" t="s">
        <v>51</v>
      </c>
      <c r="O124" s="88"/>
      <c r="P124" s="219">
        <f>O124*H124</f>
        <v>0</v>
      </c>
      <c r="Q124" s="219">
        <v>9.0000000000000006E-05</v>
      </c>
      <c r="R124" s="219">
        <f>Q124*H124</f>
        <v>0.053748000000000004</v>
      </c>
      <c r="S124" s="219">
        <v>0.11500000000000001</v>
      </c>
      <c r="T124" s="220">
        <f>S124*H124</f>
        <v>68.678000000000011</v>
      </c>
      <c r="U124" s="42"/>
      <c r="V124" s="42"/>
      <c r="W124" s="42"/>
      <c r="X124" s="42"/>
      <c r="Y124" s="42"/>
      <c r="Z124" s="42"/>
      <c r="AA124" s="42"/>
      <c r="AB124" s="42"/>
      <c r="AC124" s="42"/>
      <c r="AD124" s="42"/>
      <c r="AE124" s="42"/>
      <c r="AR124" s="221" t="s">
        <v>147</v>
      </c>
      <c r="AT124" s="221" t="s">
        <v>128</v>
      </c>
      <c r="AU124" s="221" t="s">
        <v>89</v>
      </c>
      <c r="AY124" s="20" t="s">
        <v>125</v>
      </c>
      <c r="BE124" s="222">
        <f>IF(N124="základní",J124,0)</f>
        <v>0</v>
      </c>
      <c r="BF124" s="222">
        <f>IF(N124="snížená",J124,0)</f>
        <v>0</v>
      </c>
      <c r="BG124" s="222">
        <f>IF(N124="zákl. přenesená",J124,0)</f>
        <v>0</v>
      </c>
      <c r="BH124" s="222">
        <f>IF(N124="sníž. přenesená",J124,0)</f>
        <v>0</v>
      </c>
      <c r="BI124" s="222">
        <f>IF(N124="nulová",J124,0)</f>
        <v>0</v>
      </c>
      <c r="BJ124" s="20" t="s">
        <v>87</v>
      </c>
      <c r="BK124" s="222">
        <f>ROUND(I124*H124,2)</f>
        <v>0</v>
      </c>
      <c r="BL124" s="20" t="s">
        <v>147</v>
      </c>
      <c r="BM124" s="221" t="s">
        <v>428</v>
      </c>
    </row>
    <row r="125" s="2" customFormat="1">
      <c r="A125" s="42"/>
      <c r="B125" s="43"/>
      <c r="C125" s="44"/>
      <c r="D125" s="223" t="s">
        <v>134</v>
      </c>
      <c r="E125" s="44"/>
      <c r="F125" s="224" t="s">
        <v>429</v>
      </c>
      <c r="G125" s="44"/>
      <c r="H125" s="44"/>
      <c r="I125" s="225"/>
      <c r="J125" s="44"/>
      <c r="K125" s="44"/>
      <c r="L125" s="48"/>
      <c r="M125" s="226"/>
      <c r="N125" s="227"/>
      <c r="O125" s="88"/>
      <c r="P125" s="88"/>
      <c r="Q125" s="88"/>
      <c r="R125" s="88"/>
      <c r="S125" s="88"/>
      <c r="T125" s="89"/>
      <c r="U125" s="42"/>
      <c r="V125" s="42"/>
      <c r="W125" s="42"/>
      <c r="X125" s="42"/>
      <c r="Y125" s="42"/>
      <c r="Z125" s="42"/>
      <c r="AA125" s="42"/>
      <c r="AB125" s="42"/>
      <c r="AC125" s="42"/>
      <c r="AD125" s="42"/>
      <c r="AE125" s="42"/>
      <c r="AT125" s="20" t="s">
        <v>134</v>
      </c>
      <c r="AU125" s="20" t="s">
        <v>89</v>
      </c>
    </row>
    <row r="126" s="2" customFormat="1">
      <c r="A126" s="42"/>
      <c r="B126" s="43"/>
      <c r="C126" s="44"/>
      <c r="D126" s="229" t="s">
        <v>151</v>
      </c>
      <c r="E126" s="44"/>
      <c r="F126" s="230" t="s">
        <v>430</v>
      </c>
      <c r="G126" s="44"/>
      <c r="H126" s="44"/>
      <c r="I126" s="225"/>
      <c r="J126" s="44"/>
      <c r="K126" s="44"/>
      <c r="L126" s="48"/>
      <c r="M126" s="226"/>
      <c r="N126" s="227"/>
      <c r="O126" s="88"/>
      <c r="P126" s="88"/>
      <c r="Q126" s="88"/>
      <c r="R126" s="88"/>
      <c r="S126" s="88"/>
      <c r="T126" s="89"/>
      <c r="U126" s="42"/>
      <c r="V126" s="42"/>
      <c r="W126" s="42"/>
      <c r="X126" s="42"/>
      <c r="Y126" s="42"/>
      <c r="Z126" s="42"/>
      <c r="AA126" s="42"/>
      <c r="AB126" s="42"/>
      <c r="AC126" s="42"/>
      <c r="AD126" s="42"/>
      <c r="AE126" s="42"/>
      <c r="AT126" s="20" t="s">
        <v>151</v>
      </c>
      <c r="AU126" s="20" t="s">
        <v>89</v>
      </c>
    </row>
    <row r="127" s="13" customFormat="1">
      <c r="A127" s="13"/>
      <c r="B127" s="231"/>
      <c r="C127" s="232"/>
      <c r="D127" s="223" t="s">
        <v>153</v>
      </c>
      <c r="E127" s="233" t="s">
        <v>41</v>
      </c>
      <c r="F127" s="234" t="s">
        <v>431</v>
      </c>
      <c r="G127" s="232"/>
      <c r="H127" s="235">
        <v>542.29999999999995</v>
      </c>
      <c r="I127" s="236"/>
      <c r="J127" s="232"/>
      <c r="K127" s="232"/>
      <c r="L127" s="237"/>
      <c r="M127" s="238"/>
      <c r="N127" s="239"/>
      <c r="O127" s="239"/>
      <c r="P127" s="239"/>
      <c r="Q127" s="239"/>
      <c r="R127" s="239"/>
      <c r="S127" s="239"/>
      <c r="T127" s="240"/>
      <c r="U127" s="13"/>
      <c r="V127" s="13"/>
      <c r="W127" s="13"/>
      <c r="X127" s="13"/>
      <c r="Y127" s="13"/>
      <c r="Z127" s="13"/>
      <c r="AA127" s="13"/>
      <c r="AB127" s="13"/>
      <c r="AC127" s="13"/>
      <c r="AD127" s="13"/>
      <c r="AE127" s="13"/>
      <c r="AT127" s="241" t="s">
        <v>153</v>
      </c>
      <c r="AU127" s="241" t="s">
        <v>89</v>
      </c>
      <c r="AV127" s="13" t="s">
        <v>89</v>
      </c>
      <c r="AW127" s="13" t="s">
        <v>42</v>
      </c>
      <c r="AX127" s="13" t="s">
        <v>80</v>
      </c>
      <c r="AY127" s="241" t="s">
        <v>125</v>
      </c>
    </row>
    <row r="128" s="13" customFormat="1">
      <c r="A128" s="13"/>
      <c r="B128" s="231"/>
      <c r="C128" s="232"/>
      <c r="D128" s="223" t="s">
        <v>153</v>
      </c>
      <c r="E128" s="233" t="s">
        <v>41</v>
      </c>
      <c r="F128" s="234" t="s">
        <v>432</v>
      </c>
      <c r="G128" s="232"/>
      <c r="H128" s="235">
        <v>54.899999999999999</v>
      </c>
      <c r="I128" s="236"/>
      <c r="J128" s="232"/>
      <c r="K128" s="232"/>
      <c r="L128" s="237"/>
      <c r="M128" s="238"/>
      <c r="N128" s="239"/>
      <c r="O128" s="239"/>
      <c r="P128" s="239"/>
      <c r="Q128" s="239"/>
      <c r="R128" s="239"/>
      <c r="S128" s="239"/>
      <c r="T128" s="240"/>
      <c r="U128" s="13"/>
      <c r="V128" s="13"/>
      <c r="W128" s="13"/>
      <c r="X128" s="13"/>
      <c r="Y128" s="13"/>
      <c r="Z128" s="13"/>
      <c r="AA128" s="13"/>
      <c r="AB128" s="13"/>
      <c r="AC128" s="13"/>
      <c r="AD128" s="13"/>
      <c r="AE128" s="13"/>
      <c r="AT128" s="241" t="s">
        <v>153</v>
      </c>
      <c r="AU128" s="241" t="s">
        <v>89</v>
      </c>
      <c r="AV128" s="13" t="s">
        <v>89</v>
      </c>
      <c r="AW128" s="13" t="s">
        <v>42</v>
      </c>
      <c r="AX128" s="13" t="s">
        <v>80</v>
      </c>
      <c r="AY128" s="241" t="s">
        <v>125</v>
      </c>
    </row>
    <row r="129" s="14" customFormat="1">
      <c r="A129" s="14"/>
      <c r="B129" s="242"/>
      <c r="C129" s="243"/>
      <c r="D129" s="223" t="s">
        <v>153</v>
      </c>
      <c r="E129" s="244" t="s">
        <v>41</v>
      </c>
      <c r="F129" s="245" t="s">
        <v>290</v>
      </c>
      <c r="G129" s="243"/>
      <c r="H129" s="246">
        <v>597.19999999999993</v>
      </c>
      <c r="I129" s="247"/>
      <c r="J129" s="243"/>
      <c r="K129" s="243"/>
      <c r="L129" s="248"/>
      <c r="M129" s="249"/>
      <c r="N129" s="250"/>
      <c r="O129" s="250"/>
      <c r="P129" s="250"/>
      <c r="Q129" s="250"/>
      <c r="R129" s="250"/>
      <c r="S129" s="250"/>
      <c r="T129" s="251"/>
      <c r="U129" s="14"/>
      <c r="V129" s="14"/>
      <c r="W129" s="14"/>
      <c r="X129" s="14"/>
      <c r="Y129" s="14"/>
      <c r="Z129" s="14"/>
      <c r="AA129" s="14"/>
      <c r="AB129" s="14"/>
      <c r="AC129" s="14"/>
      <c r="AD129" s="14"/>
      <c r="AE129" s="14"/>
      <c r="AT129" s="252" t="s">
        <v>153</v>
      </c>
      <c r="AU129" s="252" t="s">
        <v>89</v>
      </c>
      <c r="AV129" s="14" t="s">
        <v>147</v>
      </c>
      <c r="AW129" s="14" t="s">
        <v>42</v>
      </c>
      <c r="AX129" s="14" t="s">
        <v>87</v>
      </c>
      <c r="AY129" s="252" t="s">
        <v>125</v>
      </c>
    </row>
    <row r="130" s="2" customFormat="1" ht="16.5" customHeight="1">
      <c r="A130" s="42"/>
      <c r="B130" s="43"/>
      <c r="C130" s="209" t="s">
        <v>168</v>
      </c>
      <c r="D130" s="209" t="s">
        <v>128</v>
      </c>
      <c r="E130" s="210" t="s">
        <v>433</v>
      </c>
      <c r="F130" s="211" t="s">
        <v>434</v>
      </c>
      <c r="G130" s="212" t="s">
        <v>435</v>
      </c>
      <c r="H130" s="213">
        <v>20</v>
      </c>
      <c r="I130" s="214"/>
      <c r="J130" s="215">
        <f>ROUND(I130*H130,2)</f>
        <v>0</v>
      </c>
      <c r="K130" s="216"/>
      <c r="L130" s="48"/>
      <c r="M130" s="217" t="s">
        <v>41</v>
      </c>
      <c r="N130" s="218" t="s">
        <v>51</v>
      </c>
      <c r="O130" s="88"/>
      <c r="P130" s="219">
        <f>O130*H130</f>
        <v>0</v>
      </c>
      <c r="Q130" s="219">
        <v>0</v>
      </c>
      <c r="R130" s="219">
        <f>Q130*H130</f>
        <v>0</v>
      </c>
      <c r="S130" s="219">
        <v>0.28999999999999998</v>
      </c>
      <c r="T130" s="220">
        <f>S130*H130</f>
        <v>5.7999999999999998</v>
      </c>
      <c r="U130" s="42"/>
      <c r="V130" s="42"/>
      <c r="W130" s="42"/>
      <c r="X130" s="42"/>
      <c r="Y130" s="42"/>
      <c r="Z130" s="42"/>
      <c r="AA130" s="42"/>
      <c r="AB130" s="42"/>
      <c r="AC130" s="42"/>
      <c r="AD130" s="42"/>
      <c r="AE130" s="42"/>
      <c r="AR130" s="221" t="s">
        <v>147</v>
      </c>
      <c r="AT130" s="221" t="s">
        <v>128</v>
      </c>
      <c r="AU130" s="221" t="s">
        <v>89</v>
      </c>
      <c r="AY130" s="20" t="s">
        <v>125</v>
      </c>
      <c r="BE130" s="222">
        <f>IF(N130="základní",J130,0)</f>
        <v>0</v>
      </c>
      <c r="BF130" s="222">
        <f>IF(N130="snížená",J130,0)</f>
        <v>0</v>
      </c>
      <c r="BG130" s="222">
        <f>IF(N130="zákl. přenesená",J130,0)</f>
        <v>0</v>
      </c>
      <c r="BH130" s="222">
        <f>IF(N130="sníž. přenesená",J130,0)</f>
        <v>0</v>
      </c>
      <c r="BI130" s="222">
        <f>IF(N130="nulová",J130,0)</f>
        <v>0</v>
      </c>
      <c r="BJ130" s="20" t="s">
        <v>87</v>
      </c>
      <c r="BK130" s="222">
        <f>ROUND(I130*H130,2)</f>
        <v>0</v>
      </c>
      <c r="BL130" s="20" t="s">
        <v>147</v>
      </c>
      <c r="BM130" s="221" t="s">
        <v>436</v>
      </c>
    </row>
    <row r="131" s="2" customFormat="1">
      <c r="A131" s="42"/>
      <c r="B131" s="43"/>
      <c r="C131" s="44"/>
      <c r="D131" s="223" t="s">
        <v>134</v>
      </c>
      <c r="E131" s="44"/>
      <c r="F131" s="224" t="s">
        <v>437</v>
      </c>
      <c r="G131" s="44"/>
      <c r="H131" s="44"/>
      <c r="I131" s="225"/>
      <c r="J131" s="44"/>
      <c r="K131" s="44"/>
      <c r="L131" s="48"/>
      <c r="M131" s="226"/>
      <c r="N131" s="227"/>
      <c r="O131" s="88"/>
      <c r="P131" s="88"/>
      <c r="Q131" s="88"/>
      <c r="R131" s="88"/>
      <c r="S131" s="88"/>
      <c r="T131" s="89"/>
      <c r="U131" s="42"/>
      <c r="V131" s="42"/>
      <c r="W131" s="42"/>
      <c r="X131" s="42"/>
      <c r="Y131" s="42"/>
      <c r="Z131" s="42"/>
      <c r="AA131" s="42"/>
      <c r="AB131" s="42"/>
      <c r="AC131" s="42"/>
      <c r="AD131" s="42"/>
      <c r="AE131" s="42"/>
      <c r="AT131" s="20" t="s">
        <v>134</v>
      </c>
      <c r="AU131" s="20" t="s">
        <v>89</v>
      </c>
    </row>
    <row r="132" s="2" customFormat="1">
      <c r="A132" s="42"/>
      <c r="B132" s="43"/>
      <c r="C132" s="44"/>
      <c r="D132" s="229" t="s">
        <v>151</v>
      </c>
      <c r="E132" s="44"/>
      <c r="F132" s="230" t="s">
        <v>438</v>
      </c>
      <c r="G132" s="44"/>
      <c r="H132" s="44"/>
      <c r="I132" s="225"/>
      <c r="J132" s="44"/>
      <c r="K132" s="44"/>
      <c r="L132" s="48"/>
      <c r="M132" s="226"/>
      <c r="N132" s="227"/>
      <c r="O132" s="88"/>
      <c r="P132" s="88"/>
      <c r="Q132" s="88"/>
      <c r="R132" s="88"/>
      <c r="S132" s="88"/>
      <c r="T132" s="89"/>
      <c r="U132" s="42"/>
      <c r="V132" s="42"/>
      <c r="W132" s="42"/>
      <c r="X132" s="42"/>
      <c r="Y132" s="42"/>
      <c r="Z132" s="42"/>
      <c r="AA132" s="42"/>
      <c r="AB132" s="42"/>
      <c r="AC132" s="42"/>
      <c r="AD132" s="42"/>
      <c r="AE132" s="42"/>
      <c r="AT132" s="20" t="s">
        <v>151</v>
      </c>
      <c r="AU132" s="20" t="s">
        <v>89</v>
      </c>
    </row>
    <row r="133" s="13" customFormat="1">
      <c r="A133" s="13"/>
      <c r="B133" s="231"/>
      <c r="C133" s="232"/>
      <c r="D133" s="223" t="s">
        <v>153</v>
      </c>
      <c r="E133" s="233" t="s">
        <v>41</v>
      </c>
      <c r="F133" s="234" t="s">
        <v>439</v>
      </c>
      <c r="G133" s="232"/>
      <c r="H133" s="235">
        <v>20</v>
      </c>
      <c r="I133" s="236"/>
      <c r="J133" s="232"/>
      <c r="K133" s="232"/>
      <c r="L133" s="237"/>
      <c r="M133" s="238"/>
      <c r="N133" s="239"/>
      <c r="O133" s="239"/>
      <c r="P133" s="239"/>
      <c r="Q133" s="239"/>
      <c r="R133" s="239"/>
      <c r="S133" s="239"/>
      <c r="T133" s="240"/>
      <c r="U133" s="13"/>
      <c r="V133" s="13"/>
      <c r="W133" s="13"/>
      <c r="X133" s="13"/>
      <c r="Y133" s="13"/>
      <c r="Z133" s="13"/>
      <c r="AA133" s="13"/>
      <c r="AB133" s="13"/>
      <c r="AC133" s="13"/>
      <c r="AD133" s="13"/>
      <c r="AE133" s="13"/>
      <c r="AT133" s="241" t="s">
        <v>153</v>
      </c>
      <c r="AU133" s="241" t="s">
        <v>89</v>
      </c>
      <c r="AV133" s="13" t="s">
        <v>89</v>
      </c>
      <c r="AW133" s="13" t="s">
        <v>42</v>
      </c>
      <c r="AX133" s="13" t="s">
        <v>87</v>
      </c>
      <c r="AY133" s="241" t="s">
        <v>125</v>
      </c>
    </row>
    <row r="134" s="2" customFormat="1" ht="24.15" customHeight="1">
      <c r="A134" s="42"/>
      <c r="B134" s="43"/>
      <c r="C134" s="209" t="s">
        <v>175</v>
      </c>
      <c r="D134" s="209" t="s">
        <v>128</v>
      </c>
      <c r="E134" s="210" t="s">
        <v>440</v>
      </c>
      <c r="F134" s="211" t="s">
        <v>441</v>
      </c>
      <c r="G134" s="212" t="s">
        <v>442</v>
      </c>
      <c r="H134" s="213">
        <v>901.60000000000002</v>
      </c>
      <c r="I134" s="214"/>
      <c r="J134" s="215">
        <f>ROUND(I134*H134,2)</f>
        <v>0</v>
      </c>
      <c r="K134" s="216"/>
      <c r="L134" s="48"/>
      <c r="M134" s="217" t="s">
        <v>41</v>
      </c>
      <c r="N134" s="218" t="s">
        <v>51</v>
      </c>
      <c r="O134" s="88"/>
      <c r="P134" s="219">
        <f>O134*H134</f>
        <v>0</v>
      </c>
      <c r="Q134" s="219">
        <v>3.0000000000000001E-05</v>
      </c>
      <c r="R134" s="219">
        <f>Q134*H134</f>
        <v>0.027048000000000003</v>
      </c>
      <c r="S134" s="219">
        <v>0</v>
      </c>
      <c r="T134" s="220">
        <f>S134*H134</f>
        <v>0</v>
      </c>
      <c r="U134" s="42"/>
      <c r="V134" s="42"/>
      <c r="W134" s="42"/>
      <c r="X134" s="42"/>
      <c r="Y134" s="42"/>
      <c r="Z134" s="42"/>
      <c r="AA134" s="42"/>
      <c r="AB134" s="42"/>
      <c r="AC134" s="42"/>
      <c r="AD134" s="42"/>
      <c r="AE134" s="42"/>
      <c r="AR134" s="221" t="s">
        <v>147</v>
      </c>
      <c r="AT134" s="221" t="s">
        <v>128</v>
      </c>
      <c r="AU134" s="221" t="s">
        <v>89</v>
      </c>
      <c r="AY134" s="20" t="s">
        <v>125</v>
      </c>
      <c r="BE134" s="222">
        <f>IF(N134="základní",J134,0)</f>
        <v>0</v>
      </c>
      <c r="BF134" s="222">
        <f>IF(N134="snížená",J134,0)</f>
        <v>0</v>
      </c>
      <c r="BG134" s="222">
        <f>IF(N134="zákl. přenesená",J134,0)</f>
        <v>0</v>
      </c>
      <c r="BH134" s="222">
        <f>IF(N134="sníž. přenesená",J134,0)</f>
        <v>0</v>
      </c>
      <c r="BI134" s="222">
        <f>IF(N134="nulová",J134,0)</f>
        <v>0</v>
      </c>
      <c r="BJ134" s="20" t="s">
        <v>87</v>
      </c>
      <c r="BK134" s="222">
        <f>ROUND(I134*H134,2)</f>
        <v>0</v>
      </c>
      <c r="BL134" s="20" t="s">
        <v>147</v>
      </c>
      <c r="BM134" s="221" t="s">
        <v>443</v>
      </c>
    </row>
    <row r="135" s="2" customFormat="1">
      <c r="A135" s="42"/>
      <c r="B135" s="43"/>
      <c r="C135" s="44"/>
      <c r="D135" s="223" t="s">
        <v>134</v>
      </c>
      <c r="E135" s="44"/>
      <c r="F135" s="224" t="s">
        <v>444</v>
      </c>
      <c r="G135" s="44"/>
      <c r="H135" s="44"/>
      <c r="I135" s="225"/>
      <c r="J135" s="44"/>
      <c r="K135" s="44"/>
      <c r="L135" s="48"/>
      <c r="M135" s="226"/>
      <c r="N135" s="227"/>
      <c r="O135" s="88"/>
      <c r="P135" s="88"/>
      <c r="Q135" s="88"/>
      <c r="R135" s="88"/>
      <c r="S135" s="88"/>
      <c r="T135" s="89"/>
      <c r="U135" s="42"/>
      <c r="V135" s="42"/>
      <c r="W135" s="42"/>
      <c r="X135" s="42"/>
      <c r="Y135" s="42"/>
      <c r="Z135" s="42"/>
      <c r="AA135" s="42"/>
      <c r="AB135" s="42"/>
      <c r="AC135" s="42"/>
      <c r="AD135" s="42"/>
      <c r="AE135" s="42"/>
      <c r="AT135" s="20" t="s">
        <v>134</v>
      </c>
      <c r="AU135" s="20" t="s">
        <v>89</v>
      </c>
    </row>
    <row r="136" s="2" customFormat="1">
      <c r="A136" s="42"/>
      <c r="B136" s="43"/>
      <c r="C136" s="44"/>
      <c r="D136" s="229" t="s">
        <v>151</v>
      </c>
      <c r="E136" s="44"/>
      <c r="F136" s="230" t="s">
        <v>445</v>
      </c>
      <c r="G136" s="44"/>
      <c r="H136" s="44"/>
      <c r="I136" s="225"/>
      <c r="J136" s="44"/>
      <c r="K136" s="44"/>
      <c r="L136" s="48"/>
      <c r="M136" s="226"/>
      <c r="N136" s="227"/>
      <c r="O136" s="88"/>
      <c r="P136" s="88"/>
      <c r="Q136" s="88"/>
      <c r="R136" s="88"/>
      <c r="S136" s="88"/>
      <c r="T136" s="89"/>
      <c r="U136" s="42"/>
      <c r="V136" s="42"/>
      <c r="W136" s="42"/>
      <c r="X136" s="42"/>
      <c r="Y136" s="42"/>
      <c r="Z136" s="42"/>
      <c r="AA136" s="42"/>
      <c r="AB136" s="42"/>
      <c r="AC136" s="42"/>
      <c r="AD136" s="42"/>
      <c r="AE136" s="42"/>
      <c r="AT136" s="20" t="s">
        <v>151</v>
      </c>
      <c r="AU136" s="20" t="s">
        <v>89</v>
      </c>
    </row>
    <row r="137" s="13" customFormat="1">
      <c r="A137" s="13"/>
      <c r="B137" s="231"/>
      <c r="C137" s="232"/>
      <c r="D137" s="223" t="s">
        <v>153</v>
      </c>
      <c r="E137" s="233" t="s">
        <v>41</v>
      </c>
      <c r="F137" s="234" t="s">
        <v>446</v>
      </c>
      <c r="G137" s="232"/>
      <c r="H137" s="235">
        <v>901.60000000000002</v>
      </c>
      <c r="I137" s="236"/>
      <c r="J137" s="232"/>
      <c r="K137" s="232"/>
      <c r="L137" s="237"/>
      <c r="M137" s="238"/>
      <c r="N137" s="239"/>
      <c r="O137" s="239"/>
      <c r="P137" s="239"/>
      <c r="Q137" s="239"/>
      <c r="R137" s="239"/>
      <c r="S137" s="239"/>
      <c r="T137" s="240"/>
      <c r="U137" s="13"/>
      <c r="V137" s="13"/>
      <c r="W137" s="13"/>
      <c r="X137" s="13"/>
      <c r="Y137" s="13"/>
      <c r="Z137" s="13"/>
      <c r="AA137" s="13"/>
      <c r="AB137" s="13"/>
      <c r="AC137" s="13"/>
      <c r="AD137" s="13"/>
      <c r="AE137" s="13"/>
      <c r="AT137" s="241" t="s">
        <v>153</v>
      </c>
      <c r="AU137" s="241" t="s">
        <v>89</v>
      </c>
      <c r="AV137" s="13" t="s">
        <v>89</v>
      </c>
      <c r="AW137" s="13" t="s">
        <v>42</v>
      </c>
      <c r="AX137" s="13" t="s">
        <v>87</v>
      </c>
      <c r="AY137" s="241" t="s">
        <v>125</v>
      </c>
    </row>
    <row r="138" s="2" customFormat="1" ht="24.15" customHeight="1">
      <c r="A138" s="42"/>
      <c r="B138" s="43"/>
      <c r="C138" s="209" t="s">
        <v>180</v>
      </c>
      <c r="D138" s="209" t="s">
        <v>128</v>
      </c>
      <c r="E138" s="210" t="s">
        <v>447</v>
      </c>
      <c r="F138" s="211" t="s">
        <v>448</v>
      </c>
      <c r="G138" s="212" t="s">
        <v>449</v>
      </c>
      <c r="H138" s="213">
        <v>56</v>
      </c>
      <c r="I138" s="214"/>
      <c r="J138" s="215">
        <f>ROUND(I138*H138,2)</f>
        <v>0</v>
      </c>
      <c r="K138" s="216"/>
      <c r="L138" s="48"/>
      <c r="M138" s="217" t="s">
        <v>41</v>
      </c>
      <c r="N138" s="218" t="s">
        <v>51</v>
      </c>
      <c r="O138" s="88"/>
      <c r="P138" s="219">
        <f>O138*H138</f>
        <v>0</v>
      </c>
      <c r="Q138" s="219">
        <v>0</v>
      </c>
      <c r="R138" s="219">
        <f>Q138*H138</f>
        <v>0</v>
      </c>
      <c r="S138" s="219">
        <v>0</v>
      </c>
      <c r="T138" s="220">
        <f>S138*H138</f>
        <v>0</v>
      </c>
      <c r="U138" s="42"/>
      <c r="V138" s="42"/>
      <c r="W138" s="42"/>
      <c r="X138" s="42"/>
      <c r="Y138" s="42"/>
      <c r="Z138" s="42"/>
      <c r="AA138" s="42"/>
      <c r="AB138" s="42"/>
      <c r="AC138" s="42"/>
      <c r="AD138" s="42"/>
      <c r="AE138" s="42"/>
      <c r="AR138" s="221" t="s">
        <v>147</v>
      </c>
      <c r="AT138" s="221" t="s">
        <v>128</v>
      </c>
      <c r="AU138" s="221" t="s">
        <v>89</v>
      </c>
      <c r="AY138" s="20" t="s">
        <v>125</v>
      </c>
      <c r="BE138" s="222">
        <f>IF(N138="základní",J138,0)</f>
        <v>0</v>
      </c>
      <c r="BF138" s="222">
        <f>IF(N138="snížená",J138,0)</f>
        <v>0</v>
      </c>
      <c r="BG138" s="222">
        <f>IF(N138="zákl. přenesená",J138,0)</f>
        <v>0</v>
      </c>
      <c r="BH138" s="222">
        <f>IF(N138="sníž. přenesená",J138,0)</f>
        <v>0</v>
      </c>
      <c r="BI138" s="222">
        <f>IF(N138="nulová",J138,0)</f>
        <v>0</v>
      </c>
      <c r="BJ138" s="20" t="s">
        <v>87</v>
      </c>
      <c r="BK138" s="222">
        <f>ROUND(I138*H138,2)</f>
        <v>0</v>
      </c>
      <c r="BL138" s="20" t="s">
        <v>147</v>
      </c>
      <c r="BM138" s="221" t="s">
        <v>450</v>
      </c>
    </row>
    <row r="139" s="2" customFormat="1">
      <c r="A139" s="42"/>
      <c r="B139" s="43"/>
      <c r="C139" s="44"/>
      <c r="D139" s="223" t="s">
        <v>134</v>
      </c>
      <c r="E139" s="44"/>
      <c r="F139" s="224" t="s">
        <v>451</v>
      </c>
      <c r="G139" s="44"/>
      <c r="H139" s="44"/>
      <c r="I139" s="225"/>
      <c r="J139" s="44"/>
      <c r="K139" s="44"/>
      <c r="L139" s="48"/>
      <c r="M139" s="226"/>
      <c r="N139" s="227"/>
      <c r="O139" s="88"/>
      <c r="P139" s="88"/>
      <c r="Q139" s="88"/>
      <c r="R139" s="88"/>
      <c r="S139" s="88"/>
      <c r="T139" s="89"/>
      <c r="U139" s="42"/>
      <c r="V139" s="42"/>
      <c r="W139" s="42"/>
      <c r="X139" s="42"/>
      <c r="Y139" s="42"/>
      <c r="Z139" s="42"/>
      <c r="AA139" s="42"/>
      <c r="AB139" s="42"/>
      <c r="AC139" s="42"/>
      <c r="AD139" s="42"/>
      <c r="AE139" s="42"/>
      <c r="AT139" s="20" t="s">
        <v>134</v>
      </c>
      <c r="AU139" s="20" t="s">
        <v>89</v>
      </c>
    </row>
    <row r="140" s="2" customFormat="1">
      <c r="A140" s="42"/>
      <c r="B140" s="43"/>
      <c r="C140" s="44"/>
      <c r="D140" s="229" t="s">
        <v>151</v>
      </c>
      <c r="E140" s="44"/>
      <c r="F140" s="230" t="s">
        <v>452</v>
      </c>
      <c r="G140" s="44"/>
      <c r="H140" s="44"/>
      <c r="I140" s="225"/>
      <c r="J140" s="44"/>
      <c r="K140" s="44"/>
      <c r="L140" s="48"/>
      <c r="M140" s="226"/>
      <c r="N140" s="227"/>
      <c r="O140" s="88"/>
      <c r="P140" s="88"/>
      <c r="Q140" s="88"/>
      <c r="R140" s="88"/>
      <c r="S140" s="88"/>
      <c r="T140" s="89"/>
      <c r="U140" s="42"/>
      <c r="V140" s="42"/>
      <c r="W140" s="42"/>
      <c r="X140" s="42"/>
      <c r="Y140" s="42"/>
      <c r="Z140" s="42"/>
      <c r="AA140" s="42"/>
      <c r="AB140" s="42"/>
      <c r="AC140" s="42"/>
      <c r="AD140" s="42"/>
      <c r="AE140" s="42"/>
      <c r="AT140" s="20" t="s">
        <v>151</v>
      </c>
      <c r="AU140" s="20" t="s">
        <v>89</v>
      </c>
    </row>
    <row r="141" s="13" customFormat="1">
      <c r="A141" s="13"/>
      <c r="B141" s="231"/>
      <c r="C141" s="232"/>
      <c r="D141" s="223" t="s">
        <v>153</v>
      </c>
      <c r="E141" s="233" t="s">
        <v>41</v>
      </c>
      <c r="F141" s="234" t="s">
        <v>453</v>
      </c>
      <c r="G141" s="232"/>
      <c r="H141" s="235">
        <v>56</v>
      </c>
      <c r="I141" s="236"/>
      <c r="J141" s="232"/>
      <c r="K141" s="232"/>
      <c r="L141" s="237"/>
      <c r="M141" s="238"/>
      <c r="N141" s="239"/>
      <c r="O141" s="239"/>
      <c r="P141" s="239"/>
      <c r="Q141" s="239"/>
      <c r="R141" s="239"/>
      <c r="S141" s="239"/>
      <c r="T141" s="240"/>
      <c r="U141" s="13"/>
      <c r="V141" s="13"/>
      <c r="W141" s="13"/>
      <c r="X141" s="13"/>
      <c r="Y141" s="13"/>
      <c r="Z141" s="13"/>
      <c r="AA141" s="13"/>
      <c r="AB141" s="13"/>
      <c r="AC141" s="13"/>
      <c r="AD141" s="13"/>
      <c r="AE141" s="13"/>
      <c r="AT141" s="241" t="s">
        <v>153</v>
      </c>
      <c r="AU141" s="241" t="s">
        <v>89</v>
      </c>
      <c r="AV141" s="13" t="s">
        <v>89</v>
      </c>
      <c r="AW141" s="13" t="s">
        <v>42</v>
      </c>
      <c r="AX141" s="13" t="s">
        <v>87</v>
      </c>
      <c r="AY141" s="241" t="s">
        <v>125</v>
      </c>
    </row>
    <row r="142" s="2" customFormat="1" ht="24.15" customHeight="1">
      <c r="A142" s="42"/>
      <c r="B142" s="43"/>
      <c r="C142" s="209" t="s">
        <v>185</v>
      </c>
      <c r="D142" s="209" t="s">
        <v>128</v>
      </c>
      <c r="E142" s="210" t="s">
        <v>454</v>
      </c>
      <c r="F142" s="211" t="s">
        <v>455</v>
      </c>
      <c r="G142" s="212" t="s">
        <v>435</v>
      </c>
      <c r="H142" s="213">
        <v>71</v>
      </c>
      <c r="I142" s="214"/>
      <c r="J142" s="215">
        <f>ROUND(I142*H142,2)</f>
        <v>0</v>
      </c>
      <c r="K142" s="216"/>
      <c r="L142" s="48"/>
      <c r="M142" s="217" t="s">
        <v>41</v>
      </c>
      <c r="N142" s="218" t="s">
        <v>51</v>
      </c>
      <c r="O142" s="88"/>
      <c r="P142" s="219">
        <f>O142*H142</f>
        <v>0</v>
      </c>
      <c r="Q142" s="219">
        <v>0.0086800000000000002</v>
      </c>
      <c r="R142" s="219">
        <f>Q142*H142</f>
        <v>0.61628000000000005</v>
      </c>
      <c r="S142" s="219">
        <v>0</v>
      </c>
      <c r="T142" s="220">
        <f>S142*H142</f>
        <v>0</v>
      </c>
      <c r="U142" s="42"/>
      <c r="V142" s="42"/>
      <c r="W142" s="42"/>
      <c r="X142" s="42"/>
      <c r="Y142" s="42"/>
      <c r="Z142" s="42"/>
      <c r="AA142" s="42"/>
      <c r="AB142" s="42"/>
      <c r="AC142" s="42"/>
      <c r="AD142" s="42"/>
      <c r="AE142" s="42"/>
      <c r="AR142" s="221" t="s">
        <v>147</v>
      </c>
      <c r="AT142" s="221" t="s">
        <v>128</v>
      </c>
      <c r="AU142" s="221" t="s">
        <v>89</v>
      </c>
      <c r="AY142" s="20" t="s">
        <v>125</v>
      </c>
      <c r="BE142" s="222">
        <f>IF(N142="základní",J142,0)</f>
        <v>0</v>
      </c>
      <c r="BF142" s="222">
        <f>IF(N142="snížená",J142,0)</f>
        <v>0</v>
      </c>
      <c r="BG142" s="222">
        <f>IF(N142="zákl. přenesená",J142,0)</f>
        <v>0</v>
      </c>
      <c r="BH142" s="222">
        <f>IF(N142="sníž. přenesená",J142,0)</f>
        <v>0</v>
      </c>
      <c r="BI142" s="222">
        <f>IF(N142="nulová",J142,0)</f>
        <v>0</v>
      </c>
      <c r="BJ142" s="20" t="s">
        <v>87</v>
      </c>
      <c r="BK142" s="222">
        <f>ROUND(I142*H142,2)</f>
        <v>0</v>
      </c>
      <c r="BL142" s="20" t="s">
        <v>147</v>
      </c>
      <c r="BM142" s="221" t="s">
        <v>456</v>
      </c>
    </row>
    <row r="143" s="2" customFormat="1">
      <c r="A143" s="42"/>
      <c r="B143" s="43"/>
      <c r="C143" s="44"/>
      <c r="D143" s="223" t="s">
        <v>134</v>
      </c>
      <c r="E143" s="44"/>
      <c r="F143" s="224" t="s">
        <v>457</v>
      </c>
      <c r="G143" s="44"/>
      <c r="H143" s="44"/>
      <c r="I143" s="225"/>
      <c r="J143" s="44"/>
      <c r="K143" s="44"/>
      <c r="L143" s="48"/>
      <c r="M143" s="226"/>
      <c r="N143" s="227"/>
      <c r="O143" s="88"/>
      <c r="P143" s="88"/>
      <c r="Q143" s="88"/>
      <c r="R143" s="88"/>
      <c r="S143" s="88"/>
      <c r="T143" s="89"/>
      <c r="U143" s="42"/>
      <c r="V143" s="42"/>
      <c r="W143" s="42"/>
      <c r="X143" s="42"/>
      <c r="Y143" s="42"/>
      <c r="Z143" s="42"/>
      <c r="AA143" s="42"/>
      <c r="AB143" s="42"/>
      <c r="AC143" s="42"/>
      <c r="AD143" s="42"/>
      <c r="AE143" s="42"/>
      <c r="AT143" s="20" t="s">
        <v>134</v>
      </c>
      <c r="AU143" s="20" t="s">
        <v>89</v>
      </c>
    </row>
    <row r="144" s="2" customFormat="1">
      <c r="A144" s="42"/>
      <c r="B144" s="43"/>
      <c r="C144" s="44"/>
      <c r="D144" s="229" t="s">
        <v>151</v>
      </c>
      <c r="E144" s="44"/>
      <c r="F144" s="230" t="s">
        <v>458</v>
      </c>
      <c r="G144" s="44"/>
      <c r="H144" s="44"/>
      <c r="I144" s="225"/>
      <c r="J144" s="44"/>
      <c r="K144" s="44"/>
      <c r="L144" s="48"/>
      <c r="M144" s="226"/>
      <c r="N144" s="227"/>
      <c r="O144" s="88"/>
      <c r="P144" s="88"/>
      <c r="Q144" s="88"/>
      <c r="R144" s="88"/>
      <c r="S144" s="88"/>
      <c r="T144" s="89"/>
      <c r="U144" s="42"/>
      <c r="V144" s="42"/>
      <c r="W144" s="42"/>
      <c r="X144" s="42"/>
      <c r="Y144" s="42"/>
      <c r="Z144" s="42"/>
      <c r="AA144" s="42"/>
      <c r="AB144" s="42"/>
      <c r="AC144" s="42"/>
      <c r="AD144" s="42"/>
      <c r="AE144" s="42"/>
      <c r="AT144" s="20" t="s">
        <v>151</v>
      </c>
      <c r="AU144" s="20" t="s">
        <v>89</v>
      </c>
    </row>
    <row r="145" s="13" customFormat="1">
      <c r="A145" s="13"/>
      <c r="B145" s="231"/>
      <c r="C145" s="232"/>
      <c r="D145" s="223" t="s">
        <v>153</v>
      </c>
      <c r="E145" s="233" t="s">
        <v>41</v>
      </c>
      <c r="F145" s="234" t="s">
        <v>459</v>
      </c>
      <c r="G145" s="232"/>
      <c r="H145" s="235">
        <v>16</v>
      </c>
      <c r="I145" s="236"/>
      <c r="J145" s="232"/>
      <c r="K145" s="232"/>
      <c r="L145" s="237"/>
      <c r="M145" s="238"/>
      <c r="N145" s="239"/>
      <c r="O145" s="239"/>
      <c r="P145" s="239"/>
      <c r="Q145" s="239"/>
      <c r="R145" s="239"/>
      <c r="S145" s="239"/>
      <c r="T145" s="240"/>
      <c r="U145" s="13"/>
      <c r="V145" s="13"/>
      <c r="W145" s="13"/>
      <c r="X145" s="13"/>
      <c r="Y145" s="13"/>
      <c r="Z145" s="13"/>
      <c r="AA145" s="13"/>
      <c r="AB145" s="13"/>
      <c r="AC145" s="13"/>
      <c r="AD145" s="13"/>
      <c r="AE145" s="13"/>
      <c r="AT145" s="241" t="s">
        <v>153</v>
      </c>
      <c r="AU145" s="241" t="s">
        <v>89</v>
      </c>
      <c r="AV145" s="13" t="s">
        <v>89</v>
      </c>
      <c r="AW145" s="13" t="s">
        <v>42</v>
      </c>
      <c r="AX145" s="13" t="s">
        <v>80</v>
      </c>
      <c r="AY145" s="241" t="s">
        <v>125</v>
      </c>
    </row>
    <row r="146" s="13" customFormat="1">
      <c r="A146" s="13"/>
      <c r="B146" s="231"/>
      <c r="C146" s="232"/>
      <c r="D146" s="223" t="s">
        <v>153</v>
      </c>
      <c r="E146" s="233" t="s">
        <v>41</v>
      </c>
      <c r="F146" s="234" t="s">
        <v>460</v>
      </c>
      <c r="G146" s="232"/>
      <c r="H146" s="235">
        <v>55</v>
      </c>
      <c r="I146" s="236"/>
      <c r="J146" s="232"/>
      <c r="K146" s="232"/>
      <c r="L146" s="237"/>
      <c r="M146" s="238"/>
      <c r="N146" s="239"/>
      <c r="O146" s="239"/>
      <c r="P146" s="239"/>
      <c r="Q146" s="239"/>
      <c r="R146" s="239"/>
      <c r="S146" s="239"/>
      <c r="T146" s="240"/>
      <c r="U146" s="13"/>
      <c r="V146" s="13"/>
      <c r="W146" s="13"/>
      <c r="X146" s="13"/>
      <c r="Y146" s="13"/>
      <c r="Z146" s="13"/>
      <c r="AA146" s="13"/>
      <c r="AB146" s="13"/>
      <c r="AC146" s="13"/>
      <c r="AD146" s="13"/>
      <c r="AE146" s="13"/>
      <c r="AT146" s="241" t="s">
        <v>153</v>
      </c>
      <c r="AU146" s="241" t="s">
        <v>89</v>
      </c>
      <c r="AV146" s="13" t="s">
        <v>89</v>
      </c>
      <c r="AW146" s="13" t="s">
        <v>42</v>
      </c>
      <c r="AX146" s="13" t="s">
        <v>80</v>
      </c>
      <c r="AY146" s="241" t="s">
        <v>125</v>
      </c>
    </row>
    <row r="147" s="14" customFormat="1">
      <c r="A147" s="14"/>
      <c r="B147" s="242"/>
      <c r="C147" s="243"/>
      <c r="D147" s="223" t="s">
        <v>153</v>
      </c>
      <c r="E147" s="244" t="s">
        <v>41</v>
      </c>
      <c r="F147" s="245" t="s">
        <v>290</v>
      </c>
      <c r="G147" s="243"/>
      <c r="H147" s="246">
        <v>71</v>
      </c>
      <c r="I147" s="247"/>
      <c r="J147" s="243"/>
      <c r="K147" s="243"/>
      <c r="L147" s="248"/>
      <c r="M147" s="249"/>
      <c r="N147" s="250"/>
      <c r="O147" s="250"/>
      <c r="P147" s="250"/>
      <c r="Q147" s="250"/>
      <c r="R147" s="250"/>
      <c r="S147" s="250"/>
      <c r="T147" s="251"/>
      <c r="U147" s="14"/>
      <c r="V147" s="14"/>
      <c r="W147" s="14"/>
      <c r="X147" s="14"/>
      <c r="Y147" s="14"/>
      <c r="Z147" s="14"/>
      <c r="AA147" s="14"/>
      <c r="AB147" s="14"/>
      <c r="AC147" s="14"/>
      <c r="AD147" s="14"/>
      <c r="AE147" s="14"/>
      <c r="AT147" s="252" t="s">
        <v>153</v>
      </c>
      <c r="AU147" s="252" t="s">
        <v>89</v>
      </c>
      <c r="AV147" s="14" t="s">
        <v>147</v>
      </c>
      <c r="AW147" s="14" t="s">
        <v>42</v>
      </c>
      <c r="AX147" s="14" t="s">
        <v>87</v>
      </c>
      <c r="AY147" s="252" t="s">
        <v>125</v>
      </c>
    </row>
    <row r="148" s="2" customFormat="1" ht="16.5" customHeight="1">
      <c r="A148" s="42"/>
      <c r="B148" s="43"/>
      <c r="C148" s="209" t="s">
        <v>8</v>
      </c>
      <c r="D148" s="209" t="s">
        <v>128</v>
      </c>
      <c r="E148" s="210" t="s">
        <v>461</v>
      </c>
      <c r="F148" s="211" t="s">
        <v>462</v>
      </c>
      <c r="G148" s="212" t="s">
        <v>435</v>
      </c>
      <c r="H148" s="213">
        <v>30</v>
      </c>
      <c r="I148" s="214"/>
      <c r="J148" s="215">
        <f>ROUND(I148*H148,2)</f>
        <v>0</v>
      </c>
      <c r="K148" s="216"/>
      <c r="L148" s="48"/>
      <c r="M148" s="217" t="s">
        <v>41</v>
      </c>
      <c r="N148" s="218" t="s">
        <v>51</v>
      </c>
      <c r="O148" s="88"/>
      <c r="P148" s="219">
        <f>O148*H148</f>
        <v>0</v>
      </c>
      <c r="Q148" s="219">
        <v>0.036900000000000002</v>
      </c>
      <c r="R148" s="219">
        <f>Q148*H148</f>
        <v>1.107</v>
      </c>
      <c r="S148" s="219">
        <v>0</v>
      </c>
      <c r="T148" s="220">
        <f>S148*H148</f>
        <v>0</v>
      </c>
      <c r="U148" s="42"/>
      <c r="V148" s="42"/>
      <c r="W148" s="42"/>
      <c r="X148" s="42"/>
      <c r="Y148" s="42"/>
      <c r="Z148" s="42"/>
      <c r="AA148" s="42"/>
      <c r="AB148" s="42"/>
      <c r="AC148" s="42"/>
      <c r="AD148" s="42"/>
      <c r="AE148" s="42"/>
      <c r="AR148" s="221" t="s">
        <v>147</v>
      </c>
      <c r="AT148" s="221" t="s">
        <v>128</v>
      </c>
      <c r="AU148" s="221" t="s">
        <v>89</v>
      </c>
      <c r="AY148" s="20" t="s">
        <v>125</v>
      </c>
      <c r="BE148" s="222">
        <f>IF(N148="základní",J148,0)</f>
        <v>0</v>
      </c>
      <c r="BF148" s="222">
        <f>IF(N148="snížená",J148,0)</f>
        <v>0</v>
      </c>
      <c r="BG148" s="222">
        <f>IF(N148="zákl. přenesená",J148,0)</f>
        <v>0</v>
      </c>
      <c r="BH148" s="222">
        <f>IF(N148="sníž. přenesená",J148,0)</f>
        <v>0</v>
      </c>
      <c r="BI148" s="222">
        <f>IF(N148="nulová",J148,0)</f>
        <v>0</v>
      </c>
      <c r="BJ148" s="20" t="s">
        <v>87</v>
      </c>
      <c r="BK148" s="222">
        <f>ROUND(I148*H148,2)</f>
        <v>0</v>
      </c>
      <c r="BL148" s="20" t="s">
        <v>147</v>
      </c>
      <c r="BM148" s="221" t="s">
        <v>463</v>
      </c>
    </row>
    <row r="149" s="2" customFormat="1">
      <c r="A149" s="42"/>
      <c r="B149" s="43"/>
      <c r="C149" s="44"/>
      <c r="D149" s="223" t="s">
        <v>134</v>
      </c>
      <c r="E149" s="44"/>
      <c r="F149" s="224" t="s">
        <v>464</v>
      </c>
      <c r="G149" s="44"/>
      <c r="H149" s="44"/>
      <c r="I149" s="225"/>
      <c r="J149" s="44"/>
      <c r="K149" s="44"/>
      <c r="L149" s="48"/>
      <c r="M149" s="226"/>
      <c r="N149" s="227"/>
      <c r="O149" s="88"/>
      <c r="P149" s="88"/>
      <c r="Q149" s="88"/>
      <c r="R149" s="88"/>
      <c r="S149" s="88"/>
      <c r="T149" s="89"/>
      <c r="U149" s="42"/>
      <c r="V149" s="42"/>
      <c r="W149" s="42"/>
      <c r="X149" s="42"/>
      <c r="Y149" s="42"/>
      <c r="Z149" s="42"/>
      <c r="AA149" s="42"/>
      <c r="AB149" s="42"/>
      <c r="AC149" s="42"/>
      <c r="AD149" s="42"/>
      <c r="AE149" s="42"/>
      <c r="AT149" s="20" t="s">
        <v>134</v>
      </c>
      <c r="AU149" s="20" t="s">
        <v>89</v>
      </c>
    </row>
    <row r="150" s="2" customFormat="1">
      <c r="A150" s="42"/>
      <c r="B150" s="43"/>
      <c r="C150" s="44"/>
      <c r="D150" s="229" t="s">
        <v>151</v>
      </c>
      <c r="E150" s="44"/>
      <c r="F150" s="230" t="s">
        <v>465</v>
      </c>
      <c r="G150" s="44"/>
      <c r="H150" s="44"/>
      <c r="I150" s="225"/>
      <c r="J150" s="44"/>
      <c r="K150" s="44"/>
      <c r="L150" s="48"/>
      <c r="M150" s="226"/>
      <c r="N150" s="227"/>
      <c r="O150" s="88"/>
      <c r="P150" s="88"/>
      <c r="Q150" s="88"/>
      <c r="R150" s="88"/>
      <c r="S150" s="88"/>
      <c r="T150" s="89"/>
      <c r="U150" s="42"/>
      <c r="V150" s="42"/>
      <c r="W150" s="42"/>
      <c r="X150" s="42"/>
      <c r="Y150" s="42"/>
      <c r="Z150" s="42"/>
      <c r="AA150" s="42"/>
      <c r="AB150" s="42"/>
      <c r="AC150" s="42"/>
      <c r="AD150" s="42"/>
      <c r="AE150" s="42"/>
      <c r="AT150" s="20" t="s">
        <v>151</v>
      </c>
      <c r="AU150" s="20" t="s">
        <v>89</v>
      </c>
    </row>
    <row r="151" s="13" customFormat="1">
      <c r="A151" s="13"/>
      <c r="B151" s="231"/>
      <c r="C151" s="232"/>
      <c r="D151" s="223" t="s">
        <v>153</v>
      </c>
      <c r="E151" s="233" t="s">
        <v>41</v>
      </c>
      <c r="F151" s="234" t="s">
        <v>466</v>
      </c>
      <c r="G151" s="232"/>
      <c r="H151" s="235">
        <v>14</v>
      </c>
      <c r="I151" s="236"/>
      <c r="J151" s="232"/>
      <c r="K151" s="232"/>
      <c r="L151" s="237"/>
      <c r="M151" s="238"/>
      <c r="N151" s="239"/>
      <c r="O151" s="239"/>
      <c r="P151" s="239"/>
      <c r="Q151" s="239"/>
      <c r="R151" s="239"/>
      <c r="S151" s="239"/>
      <c r="T151" s="240"/>
      <c r="U151" s="13"/>
      <c r="V151" s="13"/>
      <c r="W151" s="13"/>
      <c r="X151" s="13"/>
      <c r="Y151" s="13"/>
      <c r="Z151" s="13"/>
      <c r="AA151" s="13"/>
      <c r="AB151" s="13"/>
      <c r="AC151" s="13"/>
      <c r="AD151" s="13"/>
      <c r="AE151" s="13"/>
      <c r="AT151" s="241" t="s">
        <v>153</v>
      </c>
      <c r="AU151" s="241" t="s">
        <v>89</v>
      </c>
      <c r="AV151" s="13" t="s">
        <v>89</v>
      </c>
      <c r="AW151" s="13" t="s">
        <v>42</v>
      </c>
      <c r="AX151" s="13" t="s">
        <v>80</v>
      </c>
      <c r="AY151" s="241" t="s">
        <v>125</v>
      </c>
    </row>
    <row r="152" s="13" customFormat="1">
      <c r="A152" s="13"/>
      <c r="B152" s="231"/>
      <c r="C152" s="232"/>
      <c r="D152" s="223" t="s">
        <v>153</v>
      </c>
      <c r="E152" s="233" t="s">
        <v>41</v>
      </c>
      <c r="F152" s="234" t="s">
        <v>467</v>
      </c>
      <c r="G152" s="232"/>
      <c r="H152" s="235">
        <v>16</v>
      </c>
      <c r="I152" s="236"/>
      <c r="J152" s="232"/>
      <c r="K152" s="232"/>
      <c r="L152" s="237"/>
      <c r="M152" s="238"/>
      <c r="N152" s="239"/>
      <c r="O152" s="239"/>
      <c r="P152" s="239"/>
      <c r="Q152" s="239"/>
      <c r="R152" s="239"/>
      <c r="S152" s="239"/>
      <c r="T152" s="240"/>
      <c r="U152" s="13"/>
      <c r="V152" s="13"/>
      <c r="W152" s="13"/>
      <c r="X152" s="13"/>
      <c r="Y152" s="13"/>
      <c r="Z152" s="13"/>
      <c r="AA152" s="13"/>
      <c r="AB152" s="13"/>
      <c r="AC152" s="13"/>
      <c r="AD152" s="13"/>
      <c r="AE152" s="13"/>
      <c r="AT152" s="241" t="s">
        <v>153</v>
      </c>
      <c r="AU152" s="241" t="s">
        <v>89</v>
      </c>
      <c r="AV152" s="13" t="s">
        <v>89</v>
      </c>
      <c r="AW152" s="13" t="s">
        <v>42</v>
      </c>
      <c r="AX152" s="13" t="s">
        <v>80</v>
      </c>
      <c r="AY152" s="241" t="s">
        <v>125</v>
      </c>
    </row>
    <row r="153" s="14" customFormat="1">
      <c r="A153" s="14"/>
      <c r="B153" s="242"/>
      <c r="C153" s="243"/>
      <c r="D153" s="223" t="s">
        <v>153</v>
      </c>
      <c r="E153" s="244" t="s">
        <v>41</v>
      </c>
      <c r="F153" s="245" t="s">
        <v>290</v>
      </c>
      <c r="G153" s="243"/>
      <c r="H153" s="246">
        <v>30</v>
      </c>
      <c r="I153" s="247"/>
      <c r="J153" s="243"/>
      <c r="K153" s="243"/>
      <c r="L153" s="248"/>
      <c r="M153" s="249"/>
      <c r="N153" s="250"/>
      <c r="O153" s="250"/>
      <c r="P153" s="250"/>
      <c r="Q153" s="250"/>
      <c r="R153" s="250"/>
      <c r="S153" s="250"/>
      <c r="T153" s="251"/>
      <c r="U153" s="14"/>
      <c r="V153" s="14"/>
      <c r="W153" s="14"/>
      <c r="X153" s="14"/>
      <c r="Y153" s="14"/>
      <c r="Z153" s="14"/>
      <c r="AA153" s="14"/>
      <c r="AB153" s="14"/>
      <c r="AC153" s="14"/>
      <c r="AD153" s="14"/>
      <c r="AE153" s="14"/>
      <c r="AT153" s="252" t="s">
        <v>153</v>
      </c>
      <c r="AU153" s="252" t="s">
        <v>89</v>
      </c>
      <c r="AV153" s="14" t="s">
        <v>147</v>
      </c>
      <c r="AW153" s="14" t="s">
        <v>42</v>
      </c>
      <c r="AX153" s="14" t="s">
        <v>87</v>
      </c>
      <c r="AY153" s="252" t="s">
        <v>125</v>
      </c>
    </row>
    <row r="154" s="2" customFormat="1" ht="24.15" customHeight="1">
      <c r="A154" s="42"/>
      <c r="B154" s="43"/>
      <c r="C154" s="209" t="s">
        <v>195</v>
      </c>
      <c r="D154" s="209" t="s">
        <v>128</v>
      </c>
      <c r="E154" s="210" t="s">
        <v>468</v>
      </c>
      <c r="F154" s="211" t="s">
        <v>469</v>
      </c>
      <c r="G154" s="212" t="s">
        <v>435</v>
      </c>
      <c r="H154" s="213">
        <v>52</v>
      </c>
      <c r="I154" s="214"/>
      <c r="J154" s="215">
        <f>ROUND(I154*H154,2)</f>
        <v>0</v>
      </c>
      <c r="K154" s="216"/>
      <c r="L154" s="48"/>
      <c r="M154" s="217" t="s">
        <v>41</v>
      </c>
      <c r="N154" s="218" t="s">
        <v>51</v>
      </c>
      <c r="O154" s="88"/>
      <c r="P154" s="219">
        <f>O154*H154</f>
        <v>0</v>
      </c>
      <c r="Q154" s="219">
        <v>0.036900000000000002</v>
      </c>
      <c r="R154" s="219">
        <f>Q154*H154</f>
        <v>1.9188000000000001</v>
      </c>
      <c r="S154" s="219">
        <v>0</v>
      </c>
      <c r="T154" s="220">
        <f>S154*H154</f>
        <v>0</v>
      </c>
      <c r="U154" s="42"/>
      <c r="V154" s="42"/>
      <c r="W154" s="42"/>
      <c r="X154" s="42"/>
      <c r="Y154" s="42"/>
      <c r="Z154" s="42"/>
      <c r="AA154" s="42"/>
      <c r="AB154" s="42"/>
      <c r="AC154" s="42"/>
      <c r="AD154" s="42"/>
      <c r="AE154" s="42"/>
      <c r="AR154" s="221" t="s">
        <v>147</v>
      </c>
      <c r="AT154" s="221" t="s">
        <v>128</v>
      </c>
      <c r="AU154" s="221" t="s">
        <v>89</v>
      </c>
      <c r="AY154" s="20" t="s">
        <v>125</v>
      </c>
      <c r="BE154" s="222">
        <f>IF(N154="základní",J154,0)</f>
        <v>0</v>
      </c>
      <c r="BF154" s="222">
        <f>IF(N154="snížená",J154,0)</f>
        <v>0</v>
      </c>
      <c r="BG154" s="222">
        <f>IF(N154="zákl. přenesená",J154,0)</f>
        <v>0</v>
      </c>
      <c r="BH154" s="222">
        <f>IF(N154="sníž. přenesená",J154,0)</f>
        <v>0</v>
      </c>
      <c r="BI154" s="222">
        <f>IF(N154="nulová",J154,0)</f>
        <v>0</v>
      </c>
      <c r="BJ154" s="20" t="s">
        <v>87</v>
      </c>
      <c r="BK154" s="222">
        <f>ROUND(I154*H154,2)</f>
        <v>0</v>
      </c>
      <c r="BL154" s="20" t="s">
        <v>147</v>
      </c>
      <c r="BM154" s="221" t="s">
        <v>470</v>
      </c>
    </row>
    <row r="155" s="2" customFormat="1">
      <c r="A155" s="42"/>
      <c r="B155" s="43"/>
      <c r="C155" s="44"/>
      <c r="D155" s="223" t="s">
        <v>134</v>
      </c>
      <c r="E155" s="44"/>
      <c r="F155" s="224" t="s">
        <v>471</v>
      </c>
      <c r="G155" s="44"/>
      <c r="H155" s="44"/>
      <c r="I155" s="225"/>
      <c r="J155" s="44"/>
      <c r="K155" s="44"/>
      <c r="L155" s="48"/>
      <c r="M155" s="226"/>
      <c r="N155" s="227"/>
      <c r="O155" s="88"/>
      <c r="P155" s="88"/>
      <c r="Q155" s="88"/>
      <c r="R155" s="88"/>
      <c r="S155" s="88"/>
      <c r="T155" s="89"/>
      <c r="U155" s="42"/>
      <c r="V155" s="42"/>
      <c r="W155" s="42"/>
      <c r="X155" s="42"/>
      <c r="Y155" s="42"/>
      <c r="Z155" s="42"/>
      <c r="AA155" s="42"/>
      <c r="AB155" s="42"/>
      <c r="AC155" s="42"/>
      <c r="AD155" s="42"/>
      <c r="AE155" s="42"/>
      <c r="AT155" s="20" t="s">
        <v>134</v>
      </c>
      <c r="AU155" s="20" t="s">
        <v>89</v>
      </c>
    </row>
    <row r="156" s="2" customFormat="1">
      <c r="A156" s="42"/>
      <c r="B156" s="43"/>
      <c r="C156" s="44"/>
      <c r="D156" s="229" t="s">
        <v>151</v>
      </c>
      <c r="E156" s="44"/>
      <c r="F156" s="230" t="s">
        <v>472</v>
      </c>
      <c r="G156" s="44"/>
      <c r="H156" s="44"/>
      <c r="I156" s="225"/>
      <c r="J156" s="44"/>
      <c r="K156" s="44"/>
      <c r="L156" s="48"/>
      <c r="M156" s="226"/>
      <c r="N156" s="227"/>
      <c r="O156" s="88"/>
      <c r="P156" s="88"/>
      <c r="Q156" s="88"/>
      <c r="R156" s="88"/>
      <c r="S156" s="88"/>
      <c r="T156" s="89"/>
      <c r="U156" s="42"/>
      <c r="V156" s="42"/>
      <c r="W156" s="42"/>
      <c r="X156" s="42"/>
      <c r="Y156" s="42"/>
      <c r="Z156" s="42"/>
      <c r="AA156" s="42"/>
      <c r="AB156" s="42"/>
      <c r="AC156" s="42"/>
      <c r="AD156" s="42"/>
      <c r="AE156" s="42"/>
      <c r="AT156" s="20" t="s">
        <v>151</v>
      </c>
      <c r="AU156" s="20" t="s">
        <v>89</v>
      </c>
    </row>
    <row r="157" s="13" customFormat="1">
      <c r="A157" s="13"/>
      <c r="B157" s="231"/>
      <c r="C157" s="232"/>
      <c r="D157" s="223" t="s">
        <v>153</v>
      </c>
      <c r="E157" s="233" t="s">
        <v>41</v>
      </c>
      <c r="F157" s="234" t="s">
        <v>473</v>
      </c>
      <c r="G157" s="232"/>
      <c r="H157" s="235">
        <v>34</v>
      </c>
      <c r="I157" s="236"/>
      <c r="J157" s="232"/>
      <c r="K157" s="232"/>
      <c r="L157" s="237"/>
      <c r="M157" s="238"/>
      <c r="N157" s="239"/>
      <c r="O157" s="239"/>
      <c r="P157" s="239"/>
      <c r="Q157" s="239"/>
      <c r="R157" s="239"/>
      <c r="S157" s="239"/>
      <c r="T157" s="240"/>
      <c r="U157" s="13"/>
      <c r="V157" s="13"/>
      <c r="W157" s="13"/>
      <c r="X157" s="13"/>
      <c r="Y157" s="13"/>
      <c r="Z157" s="13"/>
      <c r="AA157" s="13"/>
      <c r="AB157" s="13"/>
      <c r="AC157" s="13"/>
      <c r="AD157" s="13"/>
      <c r="AE157" s="13"/>
      <c r="AT157" s="241" t="s">
        <v>153</v>
      </c>
      <c r="AU157" s="241" t="s">
        <v>89</v>
      </c>
      <c r="AV157" s="13" t="s">
        <v>89</v>
      </c>
      <c r="AW157" s="13" t="s">
        <v>42</v>
      </c>
      <c r="AX157" s="13" t="s">
        <v>80</v>
      </c>
      <c r="AY157" s="241" t="s">
        <v>125</v>
      </c>
    </row>
    <row r="158" s="13" customFormat="1">
      <c r="A158" s="13"/>
      <c r="B158" s="231"/>
      <c r="C158" s="232"/>
      <c r="D158" s="223" t="s">
        <v>153</v>
      </c>
      <c r="E158" s="233" t="s">
        <v>41</v>
      </c>
      <c r="F158" s="234" t="s">
        <v>474</v>
      </c>
      <c r="G158" s="232"/>
      <c r="H158" s="235">
        <v>18</v>
      </c>
      <c r="I158" s="236"/>
      <c r="J158" s="232"/>
      <c r="K158" s="232"/>
      <c r="L158" s="237"/>
      <c r="M158" s="238"/>
      <c r="N158" s="239"/>
      <c r="O158" s="239"/>
      <c r="P158" s="239"/>
      <c r="Q158" s="239"/>
      <c r="R158" s="239"/>
      <c r="S158" s="239"/>
      <c r="T158" s="240"/>
      <c r="U158" s="13"/>
      <c r="V158" s="13"/>
      <c r="W158" s="13"/>
      <c r="X158" s="13"/>
      <c r="Y158" s="13"/>
      <c r="Z158" s="13"/>
      <c r="AA158" s="13"/>
      <c r="AB158" s="13"/>
      <c r="AC158" s="13"/>
      <c r="AD158" s="13"/>
      <c r="AE158" s="13"/>
      <c r="AT158" s="241" t="s">
        <v>153</v>
      </c>
      <c r="AU158" s="241" t="s">
        <v>89</v>
      </c>
      <c r="AV158" s="13" t="s">
        <v>89</v>
      </c>
      <c r="AW158" s="13" t="s">
        <v>42</v>
      </c>
      <c r="AX158" s="13" t="s">
        <v>80</v>
      </c>
      <c r="AY158" s="241" t="s">
        <v>125</v>
      </c>
    </row>
    <row r="159" s="14" customFormat="1">
      <c r="A159" s="14"/>
      <c r="B159" s="242"/>
      <c r="C159" s="243"/>
      <c r="D159" s="223" t="s">
        <v>153</v>
      </c>
      <c r="E159" s="244" t="s">
        <v>41</v>
      </c>
      <c r="F159" s="245" t="s">
        <v>290</v>
      </c>
      <c r="G159" s="243"/>
      <c r="H159" s="246">
        <v>52</v>
      </c>
      <c r="I159" s="247"/>
      <c r="J159" s="243"/>
      <c r="K159" s="243"/>
      <c r="L159" s="248"/>
      <c r="M159" s="249"/>
      <c r="N159" s="250"/>
      <c r="O159" s="250"/>
      <c r="P159" s="250"/>
      <c r="Q159" s="250"/>
      <c r="R159" s="250"/>
      <c r="S159" s="250"/>
      <c r="T159" s="251"/>
      <c r="U159" s="14"/>
      <c r="V159" s="14"/>
      <c r="W159" s="14"/>
      <c r="X159" s="14"/>
      <c r="Y159" s="14"/>
      <c r="Z159" s="14"/>
      <c r="AA159" s="14"/>
      <c r="AB159" s="14"/>
      <c r="AC159" s="14"/>
      <c r="AD159" s="14"/>
      <c r="AE159" s="14"/>
      <c r="AT159" s="252" t="s">
        <v>153</v>
      </c>
      <c r="AU159" s="252" t="s">
        <v>89</v>
      </c>
      <c r="AV159" s="14" t="s">
        <v>147</v>
      </c>
      <c r="AW159" s="14" t="s">
        <v>42</v>
      </c>
      <c r="AX159" s="14" t="s">
        <v>87</v>
      </c>
      <c r="AY159" s="252" t="s">
        <v>125</v>
      </c>
    </row>
    <row r="160" s="2" customFormat="1" ht="24.15" customHeight="1">
      <c r="A160" s="42"/>
      <c r="B160" s="43"/>
      <c r="C160" s="209" t="s">
        <v>201</v>
      </c>
      <c r="D160" s="209" t="s">
        <v>128</v>
      </c>
      <c r="E160" s="210" t="s">
        <v>475</v>
      </c>
      <c r="F160" s="211" t="s">
        <v>476</v>
      </c>
      <c r="G160" s="212" t="s">
        <v>477</v>
      </c>
      <c r="H160" s="213">
        <v>82</v>
      </c>
      <c r="I160" s="214"/>
      <c r="J160" s="215">
        <f>ROUND(I160*H160,2)</f>
        <v>0</v>
      </c>
      <c r="K160" s="216"/>
      <c r="L160" s="48"/>
      <c r="M160" s="217" t="s">
        <v>41</v>
      </c>
      <c r="N160" s="218" t="s">
        <v>51</v>
      </c>
      <c r="O160" s="88"/>
      <c r="P160" s="219">
        <f>O160*H160</f>
        <v>0</v>
      </c>
      <c r="Q160" s="219">
        <v>0</v>
      </c>
      <c r="R160" s="219">
        <f>Q160*H160</f>
        <v>0</v>
      </c>
      <c r="S160" s="219">
        <v>0</v>
      </c>
      <c r="T160" s="220">
        <f>S160*H160</f>
        <v>0</v>
      </c>
      <c r="U160" s="42"/>
      <c r="V160" s="42"/>
      <c r="W160" s="42"/>
      <c r="X160" s="42"/>
      <c r="Y160" s="42"/>
      <c r="Z160" s="42"/>
      <c r="AA160" s="42"/>
      <c r="AB160" s="42"/>
      <c r="AC160" s="42"/>
      <c r="AD160" s="42"/>
      <c r="AE160" s="42"/>
      <c r="AR160" s="221" t="s">
        <v>147</v>
      </c>
      <c r="AT160" s="221" t="s">
        <v>128</v>
      </c>
      <c r="AU160" s="221" t="s">
        <v>89</v>
      </c>
      <c r="AY160" s="20" t="s">
        <v>125</v>
      </c>
      <c r="BE160" s="222">
        <f>IF(N160="základní",J160,0)</f>
        <v>0</v>
      </c>
      <c r="BF160" s="222">
        <f>IF(N160="snížená",J160,0)</f>
        <v>0</v>
      </c>
      <c r="BG160" s="222">
        <f>IF(N160="zákl. přenesená",J160,0)</f>
        <v>0</v>
      </c>
      <c r="BH160" s="222">
        <f>IF(N160="sníž. přenesená",J160,0)</f>
        <v>0</v>
      </c>
      <c r="BI160" s="222">
        <f>IF(N160="nulová",J160,0)</f>
        <v>0</v>
      </c>
      <c r="BJ160" s="20" t="s">
        <v>87</v>
      </c>
      <c r="BK160" s="222">
        <f>ROUND(I160*H160,2)</f>
        <v>0</v>
      </c>
      <c r="BL160" s="20" t="s">
        <v>147</v>
      </c>
      <c r="BM160" s="221" t="s">
        <v>478</v>
      </c>
    </row>
    <row r="161" s="2" customFormat="1">
      <c r="A161" s="42"/>
      <c r="B161" s="43"/>
      <c r="C161" s="44"/>
      <c r="D161" s="223" t="s">
        <v>134</v>
      </c>
      <c r="E161" s="44"/>
      <c r="F161" s="224" t="s">
        <v>479</v>
      </c>
      <c r="G161" s="44"/>
      <c r="H161" s="44"/>
      <c r="I161" s="225"/>
      <c r="J161" s="44"/>
      <c r="K161" s="44"/>
      <c r="L161" s="48"/>
      <c r="M161" s="226"/>
      <c r="N161" s="227"/>
      <c r="O161" s="88"/>
      <c r="P161" s="88"/>
      <c r="Q161" s="88"/>
      <c r="R161" s="88"/>
      <c r="S161" s="88"/>
      <c r="T161" s="89"/>
      <c r="U161" s="42"/>
      <c r="V161" s="42"/>
      <c r="W161" s="42"/>
      <c r="X161" s="42"/>
      <c r="Y161" s="42"/>
      <c r="Z161" s="42"/>
      <c r="AA161" s="42"/>
      <c r="AB161" s="42"/>
      <c r="AC161" s="42"/>
      <c r="AD161" s="42"/>
      <c r="AE161" s="42"/>
      <c r="AT161" s="20" t="s">
        <v>134</v>
      </c>
      <c r="AU161" s="20" t="s">
        <v>89</v>
      </c>
    </row>
    <row r="162" s="2" customFormat="1">
      <c r="A162" s="42"/>
      <c r="B162" s="43"/>
      <c r="C162" s="44"/>
      <c r="D162" s="229" t="s">
        <v>151</v>
      </c>
      <c r="E162" s="44"/>
      <c r="F162" s="230" t="s">
        <v>480</v>
      </c>
      <c r="G162" s="44"/>
      <c r="H162" s="44"/>
      <c r="I162" s="225"/>
      <c r="J162" s="44"/>
      <c r="K162" s="44"/>
      <c r="L162" s="48"/>
      <c r="M162" s="226"/>
      <c r="N162" s="227"/>
      <c r="O162" s="88"/>
      <c r="P162" s="88"/>
      <c r="Q162" s="88"/>
      <c r="R162" s="88"/>
      <c r="S162" s="88"/>
      <c r="T162" s="89"/>
      <c r="U162" s="42"/>
      <c r="V162" s="42"/>
      <c r="W162" s="42"/>
      <c r="X162" s="42"/>
      <c r="Y162" s="42"/>
      <c r="Z162" s="42"/>
      <c r="AA162" s="42"/>
      <c r="AB162" s="42"/>
      <c r="AC162" s="42"/>
      <c r="AD162" s="42"/>
      <c r="AE162" s="42"/>
      <c r="AT162" s="20" t="s">
        <v>151</v>
      </c>
      <c r="AU162" s="20" t="s">
        <v>89</v>
      </c>
    </row>
    <row r="163" s="13" customFormat="1">
      <c r="A163" s="13"/>
      <c r="B163" s="231"/>
      <c r="C163" s="232"/>
      <c r="D163" s="223" t="s">
        <v>153</v>
      </c>
      <c r="E163" s="233" t="s">
        <v>41</v>
      </c>
      <c r="F163" s="234" t="s">
        <v>481</v>
      </c>
      <c r="G163" s="232"/>
      <c r="H163" s="235">
        <v>9</v>
      </c>
      <c r="I163" s="236"/>
      <c r="J163" s="232"/>
      <c r="K163" s="232"/>
      <c r="L163" s="237"/>
      <c r="M163" s="238"/>
      <c r="N163" s="239"/>
      <c r="O163" s="239"/>
      <c r="P163" s="239"/>
      <c r="Q163" s="239"/>
      <c r="R163" s="239"/>
      <c r="S163" s="239"/>
      <c r="T163" s="240"/>
      <c r="U163" s="13"/>
      <c r="V163" s="13"/>
      <c r="W163" s="13"/>
      <c r="X163" s="13"/>
      <c r="Y163" s="13"/>
      <c r="Z163" s="13"/>
      <c r="AA163" s="13"/>
      <c r="AB163" s="13"/>
      <c r="AC163" s="13"/>
      <c r="AD163" s="13"/>
      <c r="AE163" s="13"/>
      <c r="AT163" s="241" t="s">
        <v>153</v>
      </c>
      <c r="AU163" s="241" t="s">
        <v>89</v>
      </c>
      <c r="AV163" s="13" t="s">
        <v>89</v>
      </c>
      <c r="AW163" s="13" t="s">
        <v>42</v>
      </c>
      <c r="AX163" s="13" t="s">
        <v>80</v>
      </c>
      <c r="AY163" s="241" t="s">
        <v>125</v>
      </c>
    </row>
    <row r="164" s="13" customFormat="1">
      <c r="A164" s="13"/>
      <c r="B164" s="231"/>
      <c r="C164" s="232"/>
      <c r="D164" s="223" t="s">
        <v>153</v>
      </c>
      <c r="E164" s="233" t="s">
        <v>41</v>
      </c>
      <c r="F164" s="234" t="s">
        <v>482</v>
      </c>
      <c r="G164" s="232"/>
      <c r="H164" s="235">
        <v>6</v>
      </c>
      <c r="I164" s="236"/>
      <c r="J164" s="232"/>
      <c r="K164" s="232"/>
      <c r="L164" s="237"/>
      <c r="M164" s="238"/>
      <c r="N164" s="239"/>
      <c r="O164" s="239"/>
      <c r="P164" s="239"/>
      <c r="Q164" s="239"/>
      <c r="R164" s="239"/>
      <c r="S164" s="239"/>
      <c r="T164" s="240"/>
      <c r="U164" s="13"/>
      <c r="V164" s="13"/>
      <c r="W164" s="13"/>
      <c r="X164" s="13"/>
      <c r="Y164" s="13"/>
      <c r="Z164" s="13"/>
      <c r="AA164" s="13"/>
      <c r="AB164" s="13"/>
      <c r="AC164" s="13"/>
      <c r="AD164" s="13"/>
      <c r="AE164" s="13"/>
      <c r="AT164" s="241" t="s">
        <v>153</v>
      </c>
      <c r="AU164" s="241" t="s">
        <v>89</v>
      </c>
      <c r="AV164" s="13" t="s">
        <v>89</v>
      </c>
      <c r="AW164" s="13" t="s">
        <v>42</v>
      </c>
      <c r="AX164" s="13" t="s">
        <v>80</v>
      </c>
      <c r="AY164" s="241" t="s">
        <v>125</v>
      </c>
    </row>
    <row r="165" s="13" customFormat="1">
      <c r="A165" s="13"/>
      <c r="B165" s="231"/>
      <c r="C165" s="232"/>
      <c r="D165" s="223" t="s">
        <v>153</v>
      </c>
      <c r="E165" s="233" t="s">
        <v>41</v>
      </c>
      <c r="F165" s="234" t="s">
        <v>483</v>
      </c>
      <c r="G165" s="232"/>
      <c r="H165" s="235">
        <v>41</v>
      </c>
      <c r="I165" s="236"/>
      <c r="J165" s="232"/>
      <c r="K165" s="232"/>
      <c r="L165" s="237"/>
      <c r="M165" s="238"/>
      <c r="N165" s="239"/>
      <c r="O165" s="239"/>
      <c r="P165" s="239"/>
      <c r="Q165" s="239"/>
      <c r="R165" s="239"/>
      <c r="S165" s="239"/>
      <c r="T165" s="240"/>
      <c r="U165" s="13"/>
      <c r="V165" s="13"/>
      <c r="W165" s="13"/>
      <c r="X165" s="13"/>
      <c r="Y165" s="13"/>
      <c r="Z165" s="13"/>
      <c r="AA165" s="13"/>
      <c r="AB165" s="13"/>
      <c r="AC165" s="13"/>
      <c r="AD165" s="13"/>
      <c r="AE165" s="13"/>
      <c r="AT165" s="241" t="s">
        <v>153</v>
      </c>
      <c r="AU165" s="241" t="s">
        <v>89</v>
      </c>
      <c r="AV165" s="13" t="s">
        <v>89</v>
      </c>
      <c r="AW165" s="13" t="s">
        <v>42</v>
      </c>
      <c r="AX165" s="13" t="s">
        <v>80</v>
      </c>
      <c r="AY165" s="241" t="s">
        <v>125</v>
      </c>
    </row>
    <row r="166" s="13" customFormat="1">
      <c r="A166" s="13"/>
      <c r="B166" s="231"/>
      <c r="C166" s="232"/>
      <c r="D166" s="223" t="s">
        <v>153</v>
      </c>
      <c r="E166" s="233" t="s">
        <v>41</v>
      </c>
      <c r="F166" s="234" t="s">
        <v>484</v>
      </c>
      <c r="G166" s="232"/>
      <c r="H166" s="235">
        <v>17</v>
      </c>
      <c r="I166" s="236"/>
      <c r="J166" s="232"/>
      <c r="K166" s="232"/>
      <c r="L166" s="237"/>
      <c r="M166" s="238"/>
      <c r="N166" s="239"/>
      <c r="O166" s="239"/>
      <c r="P166" s="239"/>
      <c r="Q166" s="239"/>
      <c r="R166" s="239"/>
      <c r="S166" s="239"/>
      <c r="T166" s="240"/>
      <c r="U166" s="13"/>
      <c r="V166" s="13"/>
      <c r="W166" s="13"/>
      <c r="X166" s="13"/>
      <c r="Y166" s="13"/>
      <c r="Z166" s="13"/>
      <c r="AA166" s="13"/>
      <c r="AB166" s="13"/>
      <c r="AC166" s="13"/>
      <c r="AD166" s="13"/>
      <c r="AE166" s="13"/>
      <c r="AT166" s="241" t="s">
        <v>153</v>
      </c>
      <c r="AU166" s="241" t="s">
        <v>89</v>
      </c>
      <c r="AV166" s="13" t="s">
        <v>89</v>
      </c>
      <c r="AW166" s="13" t="s">
        <v>42</v>
      </c>
      <c r="AX166" s="13" t="s">
        <v>80</v>
      </c>
      <c r="AY166" s="241" t="s">
        <v>125</v>
      </c>
    </row>
    <row r="167" s="13" customFormat="1">
      <c r="A167" s="13"/>
      <c r="B167" s="231"/>
      <c r="C167" s="232"/>
      <c r="D167" s="223" t="s">
        <v>153</v>
      </c>
      <c r="E167" s="233" t="s">
        <v>41</v>
      </c>
      <c r="F167" s="234" t="s">
        <v>485</v>
      </c>
      <c r="G167" s="232"/>
      <c r="H167" s="235">
        <v>9</v>
      </c>
      <c r="I167" s="236"/>
      <c r="J167" s="232"/>
      <c r="K167" s="232"/>
      <c r="L167" s="237"/>
      <c r="M167" s="238"/>
      <c r="N167" s="239"/>
      <c r="O167" s="239"/>
      <c r="P167" s="239"/>
      <c r="Q167" s="239"/>
      <c r="R167" s="239"/>
      <c r="S167" s="239"/>
      <c r="T167" s="240"/>
      <c r="U167" s="13"/>
      <c r="V167" s="13"/>
      <c r="W167" s="13"/>
      <c r="X167" s="13"/>
      <c r="Y167" s="13"/>
      <c r="Z167" s="13"/>
      <c r="AA167" s="13"/>
      <c r="AB167" s="13"/>
      <c r="AC167" s="13"/>
      <c r="AD167" s="13"/>
      <c r="AE167" s="13"/>
      <c r="AT167" s="241" t="s">
        <v>153</v>
      </c>
      <c r="AU167" s="241" t="s">
        <v>89</v>
      </c>
      <c r="AV167" s="13" t="s">
        <v>89</v>
      </c>
      <c r="AW167" s="13" t="s">
        <v>42</v>
      </c>
      <c r="AX167" s="13" t="s">
        <v>80</v>
      </c>
      <c r="AY167" s="241" t="s">
        <v>125</v>
      </c>
    </row>
    <row r="168" s="14" customFormat="1">
      <c r="A168" s="14"/>
      <c r="B168" s="242"/>
      <c r="C168" s="243"/>
      <c r="D168" s="223" t="s">
        <v>153</v>
      </c>
      <c r="E168" s="244" t="s">
        <v>41</v>
      </c>
      <c r="F168" s="245" t="s">
        <v>290</v>
      </c>
      <c r="G168" s="243"/>
      <c r="H168" s="246">
        <v>82</v>
      </c>
      <c r="I168" s="247"/>
      <c r="J168" s="243"/>
      <c r="K168" s="243"/>
      <c r="L168" s="248"/>
      <c r="M168" s="249"/>
      <c r="N168" s="250"/>
      <c r="O168" s="250"/>
      <c r="P168" s="250"/>
      <c r="Q168" s="250"/>
      <c r="R168" s="250"/>
      <c r="S168" s="250"/>
      <c r="T168" s="251"/>
      <c r="U168" s="14"/>
      <c r="V168" s="14"/>
      <c r="W168" s="14"/>
      <c r="X168" s="14"/>
      <c r="Y168" s="14"/>
      <c r="Z168" s="14"/>
      <c r="AA168" s="14"/>
      <c r="AB168" s="14"/>
      <c r="AC168" s="14"/>
      <c r="AD168" s="14"/>
      <c r="AE168" s="14"/>
      <c r="AT168" s="252" t="s">
        <v>153</v>
      </c>
      <c r="AU168" s="252" t="s">
        <v>89</v>
      </c>
      <c r="AV168" s="14" t="s">
        <v>147</v>
      </c>
      <c r="AW168" s="14" t="s">
        <v>42</v>
      </c>
      <c r="AX168" s="14" t="s">
        <v>87</v>
      </c>
      <c r="AY168" s="252" t="s">
        <v>125</v>
      </c>
    </row>
    <row r="169" s="2" customFormat="1" ht="33" customHeight="1">
      <c r="A169" s="42"/>
      <c r="B169" s="43"/>
      <c r="C169" s="209" t="s">
        <v>207</v>
      </c>
      <c r="D169" s="209" t="s">
        <v>128</v>
      </c>
      <c r="E169" s="210" t="s">
        <v>486</v>
      </c>
      <c r="F169" s="211" t="s">
        <v>487</v>
      </c>
      <c r="G169" s="212" t="s">
        <v>477</v>
      </c>
      <c r="H169" s="213">
        <v>6.016</v>
      </c>
      <c r="I169" s="214"/>
      <c r="J169" s="215">
        <f>ROUND(I169*H169,2)</f>
        <v>0</v>
      </c>
      <c r="K169" s="216"/>
      <c r="L169" s="48"/>
      <c r="M169" s="217" t="s">
        <v>41</v>
      </c>
      <c r="N169" s="218" t="s">
        <v>51</v>
      </c>
      <c r="O169" s="88"/>
      <c r="P169" s="219">
        <f>O169*H169</f>
        <v>0</v>
      </c>
      <c r="Q169" s="219">
        <v>0</v>
      </c>
      <c r="R169" s="219">
        <f>Q169*H169</f>
        <v>0</v>
      </c>
      <c r="S169" s="219">
        <v>0</v>
      </c>
      <c r="T169" s="220">
        <f>S169*H169</f>
        <v>0</v>
      </c>
      <c r="U169" s="42"/>
      <c r="V169" s="42"/>
      <c r="W169" s="42"/>
      <c r="X169" s="42"/>
      <c r="Y169" s="42"/>
      <c r="Z169" s="42"/>
      <c r="AA169" s="42"/>
      <c r="AB169" s="42"/>
      <c r="AC169" s="42"/>
      <c r="AD169" s="42"/>
      <c r="AE169" s="42"/>
      <c r="AR169" s="221" t="s">
        <v>147</v>
      </c>
      <c r="AT169" s="221" t="s">
        <v>128</v>
      </c>
      <c r="AU169" s="221" t="s">
        <v>89</v>
      </c>
      <c r="AY169" s="20" t="s">
        <v>125</v>
      </c>
      <c r="BE169" s="222">
        <f>IF(N169="základní",J169,0)</f>
        <v>0</v>
      </c>
      <c r="BF169" s="222">
        <f>IF(N169="snížená",J169,0)</f>
        <v>0</v>
      </c>
      <c r="BG169" s="222">
        <f>IF(N169="zákl. přenesená",J169,0)</f>
        <v>0</v>
      </c>
      <c r="BH169" s="222">
        <f>IF(N169="sníž. přenesená",J169,0)</f>
        <v>0</v>
      </c>
      <c r="BI169" s="222">
        <f>IF(N169="nulová",J169,0)</f>
        <v>0</v>
      </c>
      <c r="BJ169" s="20" t="s">
        <v>87</v>
      </c>
      <c r="BK169" s="222">
        <f>ROUND(I169*H169,2)</f>
        <v>0</v>
      </c>
      <c r="BL169" s="20" t="s">
        <v>147</v>
      </c>
      <c r="BM169" s="221" t="s">
        <v>488</v>
      </c>
    </row>
    <row r="170" s="2" customFormat="1">
      <c r="A170" s="42"/>
      <c r="B170" s="43"/>
      <c r="C170" s="44"/>
      <c r="D170" s="223" t="s">
        <v>134</v>
      </c>
      <c r="E170" s="44"/>
      <c r="F170" s="224" t="s">
        <v>489</v>
      </c>
      <c r="G170" s="44"/>
      <c r="H170" s="44"/>
      <c r="I170" s="225"/>
      <c r="J170" s="44"/>
      <c r="K170" s="44"/>
      <c r="L170" s="48"/>
      <c r="M170" s="226"/>
      <c r="N170" s="227"/>
      <c r="O170" s="88"/>
      <c r="P170" s="88"/>
      <c r="Q170" s="88"/>
      <c r="R170" s="88"/>
      <c r="S170" s="88"/>
      <c r="T170" s="89"/>
      <c r="U170" s="42"/>
      <c r="V170" s="42"/>
      <c r="W170" s="42"/>
      <c r="X170" s="42"/>
      <c r="Y170" s="42"/>
      <c r="Z170" s="42"/>
      <c r="AA170" s="42"/>
      <c r="AB170" s="42"/>
      <c r="AC170" s="42"/>
      <c r="AD170" s="42"/>
      <c r="AE170" s="42"/>
      <c r="AT170" s="20" t="s">
        <v>134</v>
      </c>
      <c r="AU170" s="20" t="s">
        <v>89</v>
      </c>
    </row>
    <row r="171" s="2" customFormat="1">
      <c r="A171" s="42"/>
      <c r="B171" s="43"/>
      <c r="C171" s="44"/>
      <c r="D171" s="229" t="s">
        <v>151</v>
      </c>
      <c r="E171" s="44"/>
      <c r="F171" s="230" t="s">
        <v>490</v>
      </c>
      <c r="G171" s="44"/>
      <c r="H171" s="44"/>
      <c r="I171" s="225"/>
      <c r="J171" s="44"/>
      <c r="K171" s="44"/>
      <c r="L171" s="48"/>
      <c r="M171" s="226"/>
      <c r="N171" s="227"/>
      <c r="O171" s="88"/>
      <c r="P171" s="88"/>
      <c r="Q171" s="88"/>
      <c r="R171" s="88"/>
      <c r="S171" s="88"/>
      <c r="T171" s="89"/>
      <c r="U171" s="42"/>
      <c r="V171" s="42"/>
      <c r="W171" s="42"/>
      <c r="X171" s="42"/>
      <c r="Y171" s="42"/>
      <c r="Z171" s="42"/>
      <c r="AA171" s="42"/>
      <c r="AB171" s="42"/>
      <c r="AC171" s="42"/>
      <c r="AD171" s="42"/>
      <c r="AE171" s="42"/>
      <c r="AT171" s="20" t="s">
        <v>151</v>
      </c>
      <c r="AU171" s="20" t="s">
        <v>89</v>
      </c>
    </row>
    <row r="172" s="13" customFormat="1">
      <c r="A172" s="13"/>
      <c r="B172" s="231"/>
      <c r="C172" s="232"/>
      <c r="D172" s="223" t="s">
        <v>153</v>
      </c>
      <c r="E172" s="233" t="s">
        <v>41</v>
      </c>
      <c r="F172" s="234" t="s">
        <v>491</v>
      </c>
      <c r="G172" s="232"/>
      <c r="H172" s="235">
        <v>6.016</v>
      </c>
      <c r="I172" s="236"/>
      <c r="J172" s="232"/>
      <c r="K172" s="232"/>
      <c r="L172" s="237"/>
      <c r="M172" s="238"/>
      <c r="N172" s="239"/>
      <c r="O172" s="239"/>
      <c r="P172" s="239"/>
      <c r="Q172" s="239"/>
      <c r="R172" s="239"/>
      <c r="S172" s="239"/>
      <c r="T172" s="240"/>
      <c r="U172" s="13"/>
      <c r="V172" s="13"/>
      <c r="W172" s="13"/>
      <c r="X172" s="13"/>
      <c r="Y172" s="13"/>
      <c r="Z172" s="13"/>
      <c r="AA172" s="13"/>
      <c r="AB172" s="13"/>
      <c r="AC172" s="13"/>
      <c r="AD172" s="13"/>
      <c r="AE172" s="13"/>
      <c r="AT172" s="241" t="s">
        <v>153</v>
      </c>
      <c r="AU172" s="241" t="s">
        <v>89</v>
      </c>
      <c r="AV172" s="13" t="s">
        <v>89</v>
      </c>
      <c r="AW172" s="13" t="s">
        <v>42</v>
      </c>
      <c r="AX172" s="13" t="s">
        <v>87</v>
      </c>
      <c r="AY172" s="241" t="s">
        <v>125</v>
      </c>
    </row>
    <row r="173" s="2" customFormat="1" ht="33" customHeight="1">
      <c r="A173" s="42"/>
      <c r="B173" s="43"/>
      <c r="C173" s="209" t="s">
        <v>214</v>
      </c>
      <c r="D173" s="209" t="s">
        <v>128</v>
      </c>
      <c r="E173" s="210" t="s">
        <v>492</v>
      </c>
      <c r="F173" s="211" t="s">
        <v>493</v>
      </c>
      <c r="G173" s="212" t="s">
        <v>477</v>
      </c>
      <c r="H173" s="213">
        <v>65.075999999999993</v>
      </c>
      <c r="I173" s="214"/>
      <c r="J173" s="215">
        <f>ROUND(I173*H173,2)</f>
        <v>0</v>
      </c>
      <c r="K173" s="216"/>
      <c r="L173" s="48"/>
      <c r="M173" s="217" t="s">
        <v>41</v>
      </c>
      <c r="N173" s="218" t="s">
        <v>51</v>
      </c>
      <c r="O173" s="88"/>
      <c r="P173" s="219">
        <f>O173*H173</f>
        <v>0</v>
      </c>
      <c r="Q173" s="219">
        <v>0</v>
      </c>
      <c r="R173" s="219">
        <f>Q173*H173</f>
        <v>0</v>
      </c>
      <c r="S173" s="219">
        <v>0</v>
      </c>
      <c r="T173" s="220">
        <f>S173*H173</f>
        <v>0</v>
      </c>
      <c r="U173" s="42"/>
      <c r="V173" s="42"/>
      <c r="W173" s="42"/>
      <c r="X173" s="42"/>
      <c r="Y173" s="42"/>
      <c r="Z173" s="42"/>
      <c r="AA173" s="42"/>
      <c r="AB173" s="42"/>
      <c r="AC173" s="42"/>
      <c r="AD173" s="42"/>
      <c r="AE173" s="42"/>
      <c r="AR173" s="221" t="s">
        <v>147</v>
      </c>
      <c r="AT173" s="221" t="s">
        <v>128</v>
      </c>
      <c r="AU173" s="221" t="s">
        <v>89</v>
      </c>
      <c r="AY173" s="20" t="s">
        <v>125</v>
      </c>
      <c r="BE173" s="222">
        <f>IF(N173="základní",J173,0)</f>
        <v>0</v>
      </c>
      <c r="BF173" s="222">
        <f>IF(N173="snížená",J173,0)</f>
        <v>0</v>
      </c>
      <c r="BG173" s="222">
        <f>IF(N173="zákl. přenesená",J173,0)</f>
        <v>0</v>
      </c>
      <c r="BH173" s="222">
        <f>IF(N173="sníž. přenesená",J173,0)</f>
        <v>0</v>
      </c>
      <c r="BI173" s="222">
        <f>IF(N173="nulová",J173,0)</f>
        <v>0</v>
      </c>
      <c r="BJ173" s="20" t="s">
        <v>87</v>
      </c>
      <c r="BK173" s="222">
        <f>ROUND(I173*H173,2)</f>
        <v>0</v>
      </c>
      <c r="BL173" s="20" t="s">
        <v>147</v>
      </c>
      <c r="BM173" s="221" t="s">
        <v>494</v>
      </c>
    </row>
    <row r="174" s="2" customFormat="1">
      <c r="A174" s="42"/>
      <c r="B174" s="43"/>
      <c r="C174" s="44"/>
      <c r="D174" s="223" t="s">
        <v>134</v>
      </c>
      <c r="E174" s="44"/>
      <c r="F174" s="224" t="s">
        <v>495</v>
      </c>
      <c r="G174" s="44"/>
      <c r="H174" s="44"/>
      <c r="I174" s="225"/>
      <c r="J174" s="44"/>
      <c r="K174" s="44"/>
      <c r="L174" s="48"/>
      <c r="M174" s="226"/>
      <c r="N174" s="227"/>
      <c r="O174" s="88"/>
      <c r="P174" s="88"/>
      <c r="Q174" s="88"/>
      <c r="R174" s="88"/>
      <c r="S174" s="88"/>
      <c r="T174" s="89"/>
      <c r="U174" s="42"/>
      <c r="V174" s="42"/>
      <c r="W174" s="42"/>
      <c r="X174" s="42"/>
      <c r="Y174" s="42"/>
      <c r="Z174" s="42"/>
      <c r="AA174" s="42"/>
      <c r="AB174" s="42"/>
      <c r="AC174" s="42"/>
      <c r="AD174" s="42"/>
      <c r="AE174" s="42"/>
      <c r="AT174" s="20" t="s">
        <v>134</v>
      </c>
      <c r="AU174" s="20" t="s">
        <v>89</v>
      </c>
    </row>
    <row r="175" s="2" customFormat="1">
      <c r="A175" s="42"/>
      <c r="B175" s="43"/>
      <c r="C175" s="44"/>
      <c r="D175" s="229" t="s">
        <v>151</v>
      </c>
      <c r="E175" s="44"/>
      <c r="F175" s="230" t="s">
        <v>496</v>
      </c>
      <c r="G175" s="44"/>
      <c r="H175" s="44"/>
      <c r="I175" s="225"/>
      <c r="J175" s="44"/>
      <c r="K175" s="44"/>
      <c r="L175" s="48"/>
      <c r="M175" s="226"/>
      <c r="N175" s="227"/>
      <c r="O175" s="88"/>
      <c r="P175" s="88"/>
      <c r="Q175" s="88"/>
      <c r="R175" s="88"/>
      <c r="S175" s="88"/>
      <c r="T175" s="89"/>
      <c r="U175" s="42"/>
      <c r="V175" s="42"/>
      <c r="W175" s="42"/>
      <c r="X175" s="42"/>
      <c r="Y175" s="42"/>
      <c r="Z175" s="42"/>
      <c r="AA175" s="42"/>
      <c r="AB175" s="42"/>
      <c r="AC175" s="42"/>
      <c r="AD175" s="42"/>
      <c r="AE175" s="42"/>
      <c r="AT175" s="20" t="s">
        <v>151</v>
      </c>
      <c r="AU175" s="20" t="s">
        <v>89</v>
      </c>
    </row>
    <row r="176" s="13" customFormat="1">
      <c r="A176" s="13"/>
      <c r="B176" s="231"/>
      <c r="C176" s="232"/>
      <c r="D176" s="223" t="s">
        <v>153</v>
      </c>
      <c r="E176" s="233" t="s">
        <v>41</v>
      </c>
      <c r="F176" s="234" t="s">
        <v>497</v>
      </c>
      <c r="G176" s="232"/>
      <c r="H176" s="235">
        <v>65.075999999999993</v>
      </c>
      <c r="I176" s="236"/>
      <c r="J176" s="232"/>
      <c r="K176" s="232"/>
      <c r="L176" s="237"/>
      <c r="M176" s="238"/>
      <c r="N176" s="239"/>
      <c r="O176" s="239"/>
      <c r="P176" s="239"/>
      <c r="Q176" s="239"/>
      <c r="R176" s="239"/>
      <c r="S176" s="239"/>
      <c r="T176" s="240"/>
      <c r="U176" s="13"/>
      <c r="V176" s="13"/>
      <c r="W176" s="13"/>
      <c r="X176" s="13"/>
      <c r="Y176" s="13"/>
      <c r="Z176" s="13"/>
      <c r="AA176" s="13"/>
      <c r="AB176" s="13"/>
      <c r="AC176" s="13"/>
      <c r="AD176" s="13"/>
      <c r="AE176" s="13"/>
      <c r="AT176" s="241" t="s">
        <v>153</v>
      </c>
      <c r="AU176" s="241" t="s">
        <v>89</v>
      </c>
      <c r="AV176" s="13" t="s">
        <v>89</v>
      </c>
      <c r="AW176" s="13" t="s">
        <v>42</v>
      </c>
      <c r="AX176" s="13" t="s">
        <v>87</v>
      </c>
      <c r="AY176" s="241" t="s">
        <v>125</v>
      </c>
    </row>
    <row r="177" s="2" customFormat="1" ht="33" customHeight="1">
      <c r="A177" s="42"/>
      <c r="B177" s="43"/>
      <c r="C177" s="209" t="s">
        <v>219</v>
      </c>
      <c r="D177" s="209" t="s">
        <v>128</v>
      </c>
      <c r="E177" s="210" t="s">
        <v>498</v>
      </c>
      <c r="F177" s="211" t="s">
        <v>499</v>
      </c>
      <c r="G177" s="212" t="s">
        <v>477</v>
      </c>
      <c r="H177" s="213">
        <v>18.047999999999998</v>
      </c>
      <c r="I177" s="214"/>
      <c r="J177" s="215">
        <f>ROUND(I177*H177,2)</f>
        <v>0</v>
      </c>
      <c r="K177" s="216"/>
      <c r="L177" s="48"/>
      <c r="M177" s="217" t="s">
        <v>41</v>
      </c>
      <c r="N177" s="218" t="s">
        <v>51</v>
      </c>
      <c r="O177" s="88"/>
      <c r="P177" s="219">
        <f>O177*H177</f>
        <v>0</v>
      </c>
      <c r="Q177" s="219">
        <v>0</v>
      </c>
      <c r="R177" s="219">
        <f>Q177*H177</f>
        <v>0</v>
      </c>
      <c r="S177" s="219">
        <v>0</v>
      </c>
      <c r="T177" s="220">
        <f>S177*H177</f>
        <v>0</v>
      </c>
      <c r="U177" s="42"/>
      <c r="V177" s="42"/>
      <c r="W177" s="42"/>
      <c r="X177" s="42"/>
      <c r="Y177" s="42"/>
      <c r="Z177" s="42"/>
      <c r="AA177" s="42"/>
      <c r="AB177" s="42"/>
      <c r="AC177" s="42"/>
      <c r="AD177" s="42"/>
      <c r="AE177" s="42"/>
      <c r="AR177" s="221" t="s">
        <v>147</v>
      </c>
      <c r="AT177" s="221" t="s">
        <v>128</v>
      </c>
      <c r="AU177" s="221" t="s">
        <v>89</v>
      </c>
      <c r="AY177" s="20" t="s">
        <v>125</v>
      </c>
      <c r="BE177" s="222">
        <f>IF(N177="základní",J177,0)</f>
        <v>0</v>
      </c>
      <c r="BF177" s="222">
        <f>IF(N177="snížená",J177,0)</f>
        <v>0</v>
      </c>
      <c r="BG177" s="222">
        <f>IF(N177="zákl. přenesená",J177,0)</f>
        <v>0</v>
      </c>
      <c r="BH177" s="222">
        <f>IF(N177="sníž. přenesená",J177,0)</f>
        <v>0</v>
      </c>
      <c r="BI177" s="222">
        <f>IF(N177="nulová",J177,0)</f>
        <v>0</v>
      </c>
      <c r="BJ177" s="20" t="s">
        <v>87</v>
      </c>
      <c r="BK177" s="222">
        <f>ROUND(I177*H177,2)</f>
        <v>0</v>
      </c>
      <c r="BL177" s="20" t="s">
        <v>147</v>
      </c>
      <c r="BM177" s="221" t="s">
        <v>500</v>
      </c>
    </row>
    <row r="178" s="2" customFormat="1">
      <c r="A178" s="42"/>
      <c r="B178" s="43"/>
      <c r="C178" s="44"/>
      <c r="D178" s="223" t="s">
        <v>134</v>
      </c>
      <c r="E178" s="44"/>
      <c r="F178" s="224" t="s">
        <v>501</v>
      </c>
      <c r="G178" s="44"/>
      <c r="H178" s="44"/>
      <c r="I178" s="225"/>
      <c r="J178" s="44"/>
      <c r="K178" s="44"/>
      <c r="L178" s="48"/>
      <c r="M178" s="226"/>
      <c r="N178" s="227"/>
      <c r="O178" s="88"/>
      <c r="P178" s="88"/>
      <c r="Q178" s="88"/>
      <c r="R178" s="88"/>
      <c r="S178" s="88"/>
      <c r="T178" s="89"/>
      <c r="U178" s="42"/>
      <c r="V178" s="42"/>
      <c r="W178" s="42"/>
      <c r="X178" s="42"/>
      <c r="Y178" s="42"/>
      <c r="Z178" s="42"/>
      <c r="AA178" s="42"/>
      <c r="AB178" s="42"/>
      <c r="AC178" s="42"/>
      <c r="AD178" s="42"/>
      <c r="AE178" s="42"/>
      <c r="AT178" s="20" t="s">
        <v>134</v>
      </c>
      <c r="AU178" s="20" t="s">
        <v>89</v>
      </c>
    </row>
    <row r="179" s="2" customFormat="1">
      <c r="A179" s="42"/>
      <c r="B179" s="43"/>
      <c r="C179" s="44"/>
      <c r="D179" s="229" t="s">
        <v>151</v>
      </c>
      <c r="E179" s="44"/>
      <c r="F179" s="230" t="s">
        <v>502</v>
      </c>
      <c r="G179" s="44"/>
      <c r="H179" s="44"/>
      <c r="I179" s="225"/>
      <c r="J179" s="44"/>
      <c r="K179" s="44"/>
      <c r="L179" s="48"/>
      <c r="M179" s="226"/>
      <c r="N179" s="227"/>
      <c r="O179" s="88"/>
      <c r="P179" s="88"/>
      <c r="Q179" s="88"/>
      <c r="R179" s="88"/>
      <c r="S179" s="88"/>
      <c r="T179" s="89"/>
      <c r="U179" s="42"/>
      <c r="V179" s="42"/>
      <c r="W179" s="42"/>
      <c r="X179" s="42"/>
      <c r="Y179" s="42"/>
      <c r="Z179" s="42"/>
      <c r="AA179" s="42"/>
      <c r="AB179" s="42"/>
      <c r="AC179" s="42"/>
      <c r="AD179" s="42"/>
      <c r="AE179" s="42"/>
      <c r="AT179" s="20" t="s">
        <v>151</v>
      </c>
      <c r="AU179" s="20" t="s">
        <v>89</v>
      </c>
    </row>
    <row r="180" s="13" customFormat="1">
      <c r="A180" s="13"/>
      <c r="B180" s="231"/>
      <c r="C180" s="232"/>
      <c r="D180" s="223" t="s">
        <v>153</v>
      </c>
      <c r="E180" s="233" t="s">
        <v>41</v>
      </c>
      <c r="F180" s="234" t="s">
        <v>503</v>
      </c>
      <c r="G180" s="232"/>
      <c r="H180" s="235">
        <v>18.047999999999998</v>
      </c>
      <c r="I180" s="236"/>
      <c r="J180" s="232"/>
      <c r="K180" s="232"/>
      <c r="L180" s="237"/>
      <c r="M180" s="238"/>
      <c r="N180" s="239"/>
      <c r="O180" s="239"/>
      <c r="P180" s="239"/>
      <c r="Q180" s="239"/>
      <c r="R180" s="239"/>
      <c r="S180" s="239"/>
      <c r="T180" s="240"/>
      <c r="U180" s="13"/>
      <c r="V180" s="13"/>
      <c r="W180" s="13"/>
      <c r="X180" s="13"/>
      <c r="Y180" s="13"/>
      <c r="Z180" s="13"/>
      <c r="AA180" s="13"/>
      <c r="AB180" s="13"/>
      <c r="AC180" s="13"/>
      <c r="AD180" s="13"/>
      <c r="AE180" s="13"/>
      <c r="AT180" s="241" t="s">
        <v>153</v>
      </c>
      <c r="AU180" s="241" t="s">
        <v>89</v>
      </c>
      <c r="AV180" s="13" t="s">
        <v>89</v>
      </c>
      <c r="AW180" s="13" t="s">
        <v>42</v>
      </c>
      <c r="AX180" s="13" t="s">
        <v>87</v>
      </c>
      <c r="AY180" s="241" t="s">
        <v>125</v>
      </c>
    </row>
    <row r="181" s="2" customFormat="1" ht="33" customHeight="1">
      <c r="A181" s="42"/>
      <c r="B181" s="43"/>
      <c r="C181" s="209" t="s">
        <v>225</v>
      </c>
      <c r="D181" s="209" t="s">
        <v>128</v>
      </c>
      <c r="E181" s="210" t="s">
        <v>504</v>
      </c>
      <c r="F181" s="211" t="s">
        <v>505</v>
      </c>
      <c r="G181" s="212" t="s">
        <v>477</v>
      </c>
      <c r="H181" s="213">
        <v>195.22800000000001</v>
      </c>
      <c r="I181" s="214"/>
      <c r="J181" s="215">
        <f>ROUND(I181*H181,2)</f>
        <v>0</v>
      </c>
      <c r="K181" s="216"/>
      <c r="L181" s="48"/>
      <c r="M181" s="217" t="s">
        <v>41</v>
      </c>
      <c r="N181" s="218" t="s">
        <v>51</v>
      </c>
      <c r="O181" s="88"/>
      <c r="P181" s="219">
        <f>O181*H181</f>
        <v>0</v>
      </c>
      <c r="Q181" s="219">
        <v>0</v>
      </c>
      <c r="R181" s="219">
        <f>Q181*H181</f>
        <v>0</v>
      </c>
      <c r="S181" s="219">
        <v>0</v>
      </c>
      <c r="T181" s="220">
        <f>S181*H181</f>
        <v>0</v>
      </c>
      <c r="U181" s="42"/>
      <c r="V181" s="42"/>
      <c r="W181" s="42"/>
      <c r="X181" s="42"/>
      <c r="Y181" s="42"/>
      <c r="Z181" s="42"/>
      <c r="AA181" s="42"/>
      <c r="AB181" s="42"/>
      <c r="AC181" s="42"/>
      <c r="AD181" s="42"/>
      <c r="AE181" s="42"/>
      <c r="AR181" s="221" t="s">
        <v>147</v>
      </c>
      <c r="AT181" s="221" t="s">
        <v>128</v>
      </c>
      <c r="AU181" s="221" t="s">
        <v>89</v>
      </c>
      <c r="AY181" s="20" t="s">
        <v>125</v>
      </c>
      <c r="BE181" s="222">
        <f>IF(N181="základní",J181,0)</f>
        <v>0</v>
      </c>
      <c r="BF181" s="222">
        <f>IF(N181="snížená",J181,0)</f>
        <v>0</v>
      </c>
      <c r="BG181" s="222">
        <f>IF(N181="zákl. přenesená",J181,0)</f>
        <v>0</v>
      </c>
      <c r="BH181" s="222">
        <f>IF(N181="sníž. přenesená",J181,0)</f>
        <v>0</v>
      </c>
      <c r="BI181" s="222">
        <f>IF(N181="nulová",J181,0)</f>
        <v>0</v>
      </c>
      <c r="BJ181" s="20" t="s">
        <v>87</v>
      </c>
      <c r="BK181" s="222">
        <f>ROUND(I181*H181,2)</f>
        <v>0</v>
      </c>
      <c r="BL181" s="20" t="s">
        <v>147</v>
      </c>
      <c r="BM181" s="221" t="s">
        <v>506</v>
      </c>
    </row>
    <row r="182" s="2" customFormat="1">
      <c r="A182" s="42"/>
      <c r="B182" s="43"/>
      <c r="C182" s="44"/>
      <c r="D182" s="223" t="s">
        <v>134</v>
      </c>
      <c r="E182" s="44"/>
      <c r="F182" s="224" t="s">
        <v>507</v>
      </c>
      <c r="G182" s="44"/>
      <c r="H182" s="44"/>
      <c r="I182" s="225"/>
      <c r="J182" s="44"/>
      <c r="K182" s="44"/>
      <c r="L182" s="48"/>
      <c r="M182" s="226"/>
      <c r="N182" s="227"/>
      <c r="O182" s="88"/>
      <c r="P182" s="88"/>
      <c r="Q182" s="88"/>
      <c r="R182" s="88"/>
      <c r="S182" s="88"/>
      <c r="T182" s="89"/>
      <c r="U182" s="42"/>
      <c r="V182" s="42"/>
      <c r="W182" s="42"/>
      <c r="X182" s="42"/>
      <c r="Y182" s="42"/>
      <c r="Z182" s="42"/>
      <c r="AA182" s="42"/>
      <c r="AB182" s="42"/>
      <c r="AC182" s="42"/>
      <c r="AD182" s="42"/>
      <c r="AE182" s="42"/>
      <c r="AT182" s="20" t="s">
        <v>134</v>
      </c>
      <c r="AU182" s="20" t="s">
        <v>89</v>
      </c>
    </row>
    <row r="183" s="2" customFormat="1">
      <c r="A183" s="42"/>
      <c r="B183" s="43"/>
      <c r="C183" s="44"/>
      <c r="D183" s="229" t="s">
        <v>151</v>
      </c>
      <c r="E183" s="44"/>
      <c r="F183" s="230" t="s">
        <v>508</v>
      </c>
      <c r="G183" s="44"/>
      <c r="H183" s="44"/>
      <c r="I183" s="225"/>
      <c r="J183" s="44"/>
      <c r="K183" s="44"/>
      <c r="L183" s="48"/>
      <c r="M183" s="226"/>
      <c r="N183" s="227"/>
      <c r="O183" s="88"/>
      <c r="P183" s="88"/>
      <c r="Q183" s="88"/>
      <c r="R183" s="88"/>
      <c r="S183" s="88"/>
      <c r="T183" s="89"/>
      <c r="U183" s="42"/>
      <c r="V183" s="42"/>
      <c r="W183" s="42"/>
      <c r="X183" s="42"/>
      <c r="Y183" s="42"/>
      <c r="Z183" s="42"/>
      <c r="AA183" s="42"/>
      <c r="AB183" s="42"/>
      <c r="AC183" s="42"/>
      <c r="AD183" s="42"/>
      <c r="AE183" s="42"/>
      <c r="AT183" s="20" t="s">
        <v>151</v>
      </c>
      <c r="AU183" s="20" t="s">
        <v>89</v>
      </c>
    </row>
    <row r="184" s="13" customFormat="1">
      <c r="A184" s="13"/>
      <c r="B184" s="231"/>
      <c r="C184" s="232"/>
      <c r="D184" s="223" t="s">
        <v>153</v>
      </c>
      <c r="E184" s="233" t="s">
        <v>41</v>
      </c>
      <c r="F184" s="234" t="s">
        <v>509</v>
      </c>
      <c r="G184" s="232"/>
      <c r="H184" s="235">
        <v>195.22800000000001</v>
      </c>
      <c r="I184" s="236"/>
      <c r="J184" s="232"/>
      <c r="K184" s="232"/>
      <c r="L184" s="237"/>
      <c r="M184" s="238"/>
      <c r="N184" s="239"/>
      <c r="O184" s="239"/>
      <c r="P184" s="239"/>
      <c r="Q184" s="239"/>
      <c r="R184" s="239"/>
      <c r="S184" s="239"/>
      <c r="T184" s="240"/>
      <c r="U184" s="13"/>
      <c r="V184" s="13"/>
      <c r="W184" s="13"/>
      <c r="X184" s="13"/>
      <c r="Y184" s="13"/>
      <c r="Z184" s="13"/>
      <c r="AA184" s="13"/>
      <c r="AB184" s="13"/>
      <c r="AC184" s="13"/>
      <c r="AD184" s="13"/>
      <c r="AE184" s="13"/>
      <c r="AT184" s="241" t="s">
        <v>153</v>
      </c>
      <c r="AU184" s="241" t="s">
        <v>89</v>
      </c>
      <c r="AV184" s="13" t="s">
        <v>89</v>
      </c>
      <c r="AW184" s="13" t="s">
        <v>42</v>
      </c>
      <c r="AX184" s="13" t="s">
        <v>87</v>
      </c>
      <c r="AY184" s="241" t="s">
        <v>125</v>
      </c>
    </row>
    <row r="185" s="2" customFormat="1" ht="33" customHeight="1">
      <c r="A185" s="42"/>
      <c r="B185" s="43"/>
      <c r="C185" s="209" t="s">
        <v>230</v>
      </c>
      <c r="D185" s="209" t="s">
        <v>128</v>
      </c>
      <c r="E185" s="210" t="s">
        <v>510</v>
      </c>
      <c r="F185" s="211" t="s">
        <v>511</v>
      </c>
      <c r="G185" s="212" t="s">
        <v>477</v>
      </c>
      <c r="H185" s="213">
        <v>36.095999999999997</v>
      </c>
      <c r="I185" s="214"/>
      <c r="J185" s="215">
        <f>ROUND(I185*H185,2)</f>
        <v>0</v>
      </c>
      <c r="K185" s="216"/>
      <c r="L185" s="48"/>
      <c r="M185" s="217" t="s">
        <v>41</v>
      </c>
      <c r="N185" s="218" t="s">
        <v>51</v>
      </c>
      <c r="O185" s="88"/>
      <c r="P185" s="219">
        <f>O185*H185</f>
        <v>0</v>
      </c>
      <c r="Q185" s="219">
        <v>0</v>
      </c>
      <c r="R185" s="219">
        <f>Q185*H185</f>
        <v>0</v>
      </c>
      <c r="S185" s="219">
        <v>0</v>
      </c>
      <c r="T185" s="220">
        <f>S185*H185</f>
        <v>0</v>
      </c>
      <c r="U185" s="42"/>
      <c r="V185" s="42"/>
      <c r="W185" s="42"/>
      <c r="X185" s="42"/>
      <c r="Y185" s="42"/>
      <c r="Z185" s="42"/>
      <c r="AA185" s="42"/>
      <c r="AB185" s="42"/>
      <c r="AC185" s="42"/>
      <c r="AD185" s="42"/>
      <c r="AE185" s="42"/>
      <c r="AR185" s="221" t="s">
        <v>147</v>
      </c>
      <c r="AT185" s="221" t="s">
        <v>128</v>
      </c>
      <c r="AU185" s="221" t="s">
        <v>89</v>
      </c>
      <c r="AY185" s="20" t="s">
        <v>125</v>
      </c>
      <c r="BE185" s="222">
        <f>IF(N185="základní",J185,0)</f>
        <v>0</v>
      </c>
      <c r="BF185" s="222">
        <f>IF(N185="snížená",J185,0)</f>
        <v>0</v>
      </c>
      <c r="BG185" s="222">
        <f>IF(N185="zákl. přenesená",J185,0)</f>
        <v>0</v>
      </c>
      <c r="BH185" s="222">
        <f>IF(N185="sníž. přenesená",J185,0)</f>
        <v>0</v>
      </c>
      <c r="BI185" s="222">
        <f>IF(N185="nulová",J185,0)</f>
        <v>0</v>
      </c>
      <c r="BJ185" s="20" t="s">
        <v>87</v>
      </c>
      <c r="BK185" s="222">
        <f>ROUND(I185*H185,2)</f>
        <v>0</v>
      </c>
      <c r="BL185" s="20" t="s">
        <v>147</v>
      </c>
      <c r="BM185" s="221" t="s">
        <v>512</v>
      </c>
    </row>
    <row r="186" s="2" customFormat="1">
      <c r="A186" s="42"/>
      <c r="B186" s="43"/>
      <c r="C186" s="44"/>
      <c r="D186" s="223" t="s">
        <v>134</v>
      </c>
      <c r="E186" s="44"/>
      <c r="F186" s="224" t="s">
        <v>513</v>
      </c>
      <c r="G186" s="44"/>
      <c r="H186" s="44"/>
      <c r="I186" s="225"/>
      <c r="J186" s="44"/>
      <c r="K186" s="44"/>
      <c r="L186" s="48"/>
      <c r="M186" s="226"/>
      <c r="N186" s="227"/>
      <c r="O186" s="88"/>
      <c r="P186" s="88"/>
      <c r="Q186" s="88"/>
      <c r="R186" s="88"/>
      <c r="S186" s="88"/>
      <c r="T186" s="89"/>
      <c r="U186" s="42"/>
      <c r="V186" s="42"/>
      <c r="W186" s="42"/>
      <c r="X186" s="42"/>
      <c r="Y186" s="42"/>
      <c r="Z186" s="42"/>
      <c r="AA186" s="42"/>
      <c r="AB186" s="42"/>
      <c r="AC186" s="42"/>
      <c r="AD186" s="42"/>
      <c r="AE186" s="42"/>
      <c r="AT186" s="20" t="s">
        <v>134</v>
      </c>
      <c r="AU186" s="20" t="s">
        <v>89</v>
      </c>
    </row>
    <row r="187" s="2" customFormat="1">
      <c r="A187" s="42"/>
      <c r="B187" s="43"/>
      <c r="C187" s="44"/>
      <c r="D187" s="229" t="s">
        <v>151</v>
      </c>
      <c r="E187" s="44"/>
      <c r="F187" s="230" t="s">
        <v>514</v>
      </c>
      <c r="G187" s="44"/>
      <c r="H187" s="44"/>
      <c r="I187" s="225"/>
      <c r="J187" s="44"/>
      <c r="K187" s="44"/>
      <c r="L187" s="48"/>
      <c r="M187" s="226"/>
      <c r="N187" s="227"/>
      <c r="O187" s="88"/>
      <c r="P187" s="88"/>
      <c r="Q187" s="88"/>
      <c r="R187" s="88"/>
      <c r="S187" s="88"/>
      <c r="T187" s="89"/>
      <c r="U187" s="42"/>
      <c r="V187" s="42"/>
      <c r="W187" s="42"/>
      <c r="X187" s="42"/>
      <c r="Y187" s="42"/>
      <c r="Z187" s="42"/>
      <c r="AA187" s="42"/>
      <c r="AB187" s="42"/>
      <c r="AC187" s="42"/>
      <c r="AD187" s="42"/>
      <c r="AE187" s="42"/>
      <c r="AT187" s="20" t="s">
        <v>151</v>
      </c>
      <c r="AU187" s="20" t="s">
        <v>89</v>
      </c>
    </row>
    <row r="188" s="13" customFormat="1">
      <c r="A188" s="13"/>
      <c r="B188" s="231"/>
      <c r="C188" s="232"/>
      <c r="D188" s="223" t="s">
        <v>153</v>
      </c>
      <c r="E188" s="233" t="s">
        <v>41</v>
      </c>
      <c r="F188" s="234" t="s">
        <v>515</v>
      </c>
      <c r="G188" s="232"/>
      <c r="H188" s="235">
        <v>36.095999999999997</v>
      </c>
      <c r="I188" s="236"/>
      <c r="J188" s="232"/>
      <c r="K188" s="232"/>
      <c r="L188" s="237"/>
      <c r="M188" s="238"/>
      <c r="N188" s="239"/>
      <c r="O188" s="239"/>
      <c r="P188" s="239"/>
      <c r="Q188" s="239"/>
      <c r="R188" s="239"/>
      <c r="S188" s="239"/>
      <c r="T188" s="240"/>
      <c r="U188" s="13"/>
      <c r="V188" s="13"/>
      <c r="W188" s="13"/>
      <c r="X188" s="13"/>
      <c r="Y188" s="13"/>
      <c r="Z188" s="13"/>
      <c r="AA188" s="13"/>
      <c r="AB188" s="13"/>
      <c r="AC188" s="13"/>
      <c r="AD188" s="13"/>
      <c r="AE188" s="13"/>
      <c r="AT188" s="241" t="s">
        <v>153</v>
      </c>
      <c r="AU188" s="241" t="s">
        <v>89</v>
      </c>
      <c r="AV188" s="13" t="s">
        <v>89</v>
      </c>
      <c r="AW188" s="13" t="s">
        <v>42</v>
      </c>
      <c r="AX188" s="13" t="s">
        <v>87</v>
      </c>
      <c r="AY188" s="241" t="s">
        <v>125</v>
      </c>
    </row>
    <row r="189" s="2" customFormat="1" ht="33" customHeight="1">
      <c r="A189" s="42"/>
      <c r="B189" s="43"/>
      <c r="C189" s="209" t="s">
        <v>237</v>
      </c>
      <c r="D189" s="209" t="s">
        <v>128</v>
      </c>
      <c r="E189" s="210" t="s">
        <v>516</v>
      </c>
      <c r="F189" s="211" t="s">
        <v>517</v>
      </c>
      <c r="G189" s="212" t="s">
        <v>477</v>
      </c>
      <c r="H189" s="213">
        <v>390.45600000000002</v>
      </c>
      <c r="I189" s="214"/>
      <c r="J189" s="215">
        <f>ROUND(I189*H189,2)</f>
        <v>0</v>
      </c>
      <c r="K189" s="216"/>
      <c r="L189" s="48"/>
      <c r="M189" s="217" t="s">
        <v>41</v>
      </c>
      <c r="N189" s="218" t="s">
        <v>51</v>
      </c>
      <c r="O189" s="88"/>
      <c r="P189" s="219">
        <f>O189*H189</f>
        <v>0</v>
      </c>
      <c r="Q189" s="219">
        <v>0</v>
      </c>
      <c r="R189" s="219">
        <f>Q189*H189</f>
        <v>0</v>
      </c>
      <c r="S189" s="219">
        <v>0</v>
      </c>
      <c r="T189" s="220">
        <f>S189*H189</f>
        <v>0</v>
      </c>
      <c r="U189" s="42"/>
      <c r="V189" s="42"/>
      <c r="W189" s="42"/>
      <c r="X189" s="42"/>
      <c r="Y189" s="42"/>
      <c r="Z189" s="42"/>
      <c r="AA189" s="42"/>
      <c r="AB189" s="42"/>
      <c r="AC189" s="42"/>
      <c r="AD189" s="42"/>
      <c r="AE189" s="42"/>
      <c r="AR189" s="221" t="s">
        <v>147</v>
      </c>
      <c r="AT189" s="221" t="s">
        <v>128</v>
      </c>
      <c r="AU189" s="221" t="s">
        <v>89</v>
      </c>
      <c r="AY189" s="20" t="s">
        <v>125</v>
      </c>
      <c r="BE189" s="222">
        <f>IF(N189="základní",J189,0)</f>
        <v>0</v>
      </c>
      <c r="BF189" s="222">
        <f>IF(N189="snížená",J189,0)</f>
        <v>0</v>
      </c>
      <c r="BG189" s="222">
        <f>IF(N189="zákl. přenesená",J189,0)</f>
        <v>0</v>
      </c>
      <c r="BH189" s="222">
        <f>IF(N189="sníž. přenesená",J189,0)</f>
        <v>0</v>
      </c>
      <c r="BI189" s="222">
        <f>IF(N189="nulová",J189,0)</f>
        <v>0</v>
      </c>
      <c r="BJ189" s="20" t="s">
        <v>87</v>
      </c>
      <c r="BK189" s="222">
        <f>ROUND(I189*H189,2)</f>
        <v>0</v>
      </c>
      <c r="BL189" s="20" t="s">
        <v>147</v>
      </c>
      <c r="BM189" s="221" t="s">
        <v>518</v>
      </c>
    </row>
    <row r="190" s="2" customFormat="1">
      <c r="A190" s="42"/>
      <c r="B190" s="43"/>
      <c r="C190" s="44"/>
      <c r="D190" s="223" t="s">
        <v>134</v>
      </c>
      <c r="E190" s="44"/>
      <c r="F190" s="224" t="s">
        <v>519</v>
      </c>
      <c r="G190" s="44"/>
      <c r="H190" s="44"/>
      <c r="I190" s="225"/>
      <c r="J190" s="44"/>
      <c r="K190" s="44"/>
      <c r="L190" s="48"/>
      <c r="M190" s="226"/>
      <c r="N190" s="227"/>
      <c r="O190" s="88"/>
      <c r="P190" s="88"/>
      <c r="Q190" s="88"/>
      <c r="R190" s="88"/>
      <c r="S190" s="88"/>
      <c r="T190" s="89"/>
      <c r="U190" s="42"/>
      <c r="V190" s="42"/>
      <c r="W190" s="42"/>
      <c r="X190" s="42"/>
      <c r="Y190" s="42"/>
      <c r="Z190" s="42"/>
      <c r="AA190" s="42"/>
      <c r="AB190" s="42"/>
      <c r="AC190" s="42"/>
      <c r="AD190" s="42"/>
      <c r="AE190" s="42"/>
      <c r="AT190" s="20" t="s">
        <v>134</v>
      </c>
      <c r="AU190" s="20" t="s">
        <v>89</v>
      </c>
    </row>
    <row r="191" s="2" customFormat="1">
      <c r="A191" s="42"/>
      <c r="B191" s="43"/>
      <c r="C191" s="44"/>
      <c r="D191" s="229" t="s">
        <v>151</v>
      </c>
      <c r="E191" s="44"/>
      <c r="F191" s="230" t="s">
        <v>520</v>
      </c>
      <c r="G191" s="44"/>
      <c r="H191" s="44"/>
      <c r="I191" s="225"/>
      <c r="J191" s="44"/>
      <c r="K191" s="44"/>
      <c r="L191" s="48"/>
      <c r="M191" s="226"/>
      <c r="N191" s="227"/>
      <c r="O191" s="88"/>
      <c r="P191" s="88"/>
      <c r="Q191" s="88"/>
      <c r="R191" s="88"/>
      <c r="S191" s="88"/>
      <c r="T191" s="89"/>
      <c r="U191" s="42"/>
      <c r="V191" s="42"/>
      <c r="W191" s="42"/>
      <c r="X191" s="42"/>
      <c r="Y191" s="42"/>
      <c r="Z191" s="42"/>
      <c r="AA191" s="42"/>
      <c r="AB191" s="42"/>
      <c r="AC191" s="42"/>
      <c r="AD191" s="42"/>
      <c r="AE191" s="42"/>
      <c r="AT191" s="20" t="s">
        <v>151</v>
      </c>
      <c r="AU191" s="20" t="s">
        <v>89</v>
      </c>
    </row>
    <row r="192" s="13" customFormat="1">
      <c r="A192" s="13"/>
      <c r="B192" s="231"/>
      <c r="C192" s="232"/>
      <c r="D192" s="223" t="s">
        <v>153</v>
      </c>
      <c r="E192" s="233" t="s">
        <v>41</v>
      </c>
      <c r="F192" s="234" t="s">
        <v>521</v>
      </c>
      <c r="G192" s="232"/>
      <c r="H192" s="235">
        <v>390.45600000000002</v>
      </c>
      <c r="I192" s="236"/>
      <c r="J192" s="232"/>
      <c r="K192" s="232"/>
      <c r="L192" s="237"/>
      <c r="M192" s="238"/>
      <c r="N192" s="239"/>
      <c r="O192" s="239"/>
      <c r="P192" s="239"/>
      <c r="Q192" s="239"/>
      <c r="R192" s="239"/>
      <c r="S192" s="239"/>
      <c r="T192" s="240"/>
      <c r="U192" s="13"/>
      <c r="V192" s="13"/>
      <c r="W192" s="13"/>
      <c r="X192" s="13"/>
      <c r="Y192" s="13"/>
      <c r="Z192" s="13"/>
      <c r="AA192" s="13"/>
      <c r="AB192" s="13"/>
      <c r="AC192" s="13"/>
      <c r="AD192" s="13"/>
      <c r="AE192" s="13"/>
      <c r="AT192" s="241" t="s">
        <v>153</v>
      </c>
      <c r="AU192" s="241" t="s">
        <v>89</v>
      </c>
      <c r="AV192" s="13" t="s">
        <v>89</v>
      </c>
      <c r="AW192" s="13" t="s">
        <v>42</v>
      </c>
      <c r="AX192" s="13" t="s">
        <v>87</v>
      </c>
      <c r="AY192" s="241" t="s">
        <v>125</v>
      </c>
    </row>
    <row r="193" s="2" customFormat="1" ht="21.75" customHeight="1">
      <c r="A193" s="42"/>
      <c r="B193" s="43"/>
      <c r="C193" s="209" t="s">
        <v>7</v>
      </c>
      <c r="D193" s="209" t="s">
        <v>128</v>
      </c>
      <c r="E193" s="210" t="s">
        <v>522</v>
      </c>
      <c r="F193" s="211" t="s">
        <v>523</v>
      </c>
      <c r="G193" s="212" t="s">
        <v>391</v>
      </c>
      <c r="H193" s="213">
        <v>150.40000000000001</v>
      </c>
      <c r="I193" s="214"/>
      <c r="J193" s="215">
        <f>ROUND(I193*H193,2)</f>
        <v>0</v>
      </c>
      <c r="K193" s="216"/>
      <c r="L193" s="48"/>
      <c r="M193" s="217" t="s">
        <v>41</v>
      </c>
      <c r="N193" s="218" t="s">
        <v>51</v>
      </c>
      <c r="O193" s="88"/>
      <c r="P193" s="219">
        <f>O193*H193</f>
        <v>0</v>
      </c>
      <c r="Q193" s="219">
        <v>0.00084000000000000003</v>
      </c>
      <c r="R193" s="219">
        <f>Q193*H193</f>
        <v>0.126336</v>
      </c>
      <c r="S193" s="219">
        <v>0</v>
      </c>
      <c r="T193" s="220">
        <f>S193*H193</f>
        <v>0</v>
      </c>
      <c r="U193" s="42"/>
      <c r="V193" s="42"/>
      <c r="W193" s="42"/>
      <c r="X193" s="42"/>
      <c r="Y193" s="42"/>
      <c r="Z193" s="42"/>
      <c r="AA193" s="42"/>
      <c r="AB193" s="42"/>
      <c r="AC193" s="42"/>
      <c r="AD193" s="42"/>
      <c r="AE193" s="42"/>
      <c r="AR193" s="221" t="s">
        <v>147</v>
      </c>
      <c r="AT193" s="221" t="s">
        <v>128</v>
      </c>
      <c r="AU193" s="221" t="s">
        <v>89</v>
      </c>
      <c r="AY193" s="20" t="s">
        <v>125</v>
      </c>
      <c r="BE193" s="222">
        <f>IF(N193="základní",J193,0)</f>
        <v>0</v>
      </c>
      <c r="BF193" s="222">
        <f>IF(N193="snížená",J193,0)</f>
        <v>0</v>
      </c>
      <c r="BG193" s="222">
        <f>IF(N193="zákl. přenesená",J193,0)</f>
        <v>0</v>
      </c>
      <c r="BH193" s="222">
        <f>IF(N193="sníž. přenesená",J193,0)</f>
        <v>0</v>
      </c>
      <c r="BI193" s="222">
        <f>IF(N193="nulová",J193,0)</f>
        <v>0</v>
      </c>
      <c r="BJ193" s="20" t="s">
        <v>87</v>
      </c>
      <c r="BK193" s="222">
        <f>ROUND(I193*H193,2)</f>
        <v>0</v>
      </c>
      <c r="BL193" s="20" t="s">
        <v>147</v>
      </c>
      <c r="BM193" s="221" t="s">
        <v>524</v>
      </c>
    </row>
    <row r="194" s="2" customFormat="1">
      <c r="A194" s="42"/>
      <c r="B194" s="43"/>
      <c r="C194" s="44"/>
      <c r="D194" s="223" t="s">
        <v>134</v>
      </c>
      <c r="E194" s="44"/>
      <c r="F194" s="224" t="s">
        <v>525</v>
      </c>
      <c r="G194" s="44"/>
      <c r="H194" s="44"/>
      <c r="I194" s="225"/>
      <c r="J194" s="44"/>
      <c r="K194" s="44"/>
      <c r="L194" s="48"/>
      <c r="M194" s="226"/>
      <c r="N194" s="227"/>
      <c r="O194" s="88"/>
      <c r="P194" s="88"/>
      <c r="Q194" s="88"/>
      <c r="R194" s="88"/>
      <c r="S194" s="88"/>
      <c r="T194" s="89"/>
      <c r="U194" s="42"/>
      <c r="V194" s="42"/>
      <c r="W194" s="42"/>
      <c r="X194" s="42"/>
      <c r="Y194" s="42"/>
      <c r="Z194" s="42"/>
      <c r="AA194" s="42"/>
      <c r="AB194" s="42"/>
      <c r="AC194" s="42"/>
      <c r="AD194" s="42"/>
      <c r="AE194" s="42"/>
      <c r="AT194" s="20" t="s">
        <v>134</v>
      </c>
      <c r="AU194" s="20" t="s">
        <v>89</v>
      </c>
    </row>
    <row r="195" s="2" customFormat="1">
      <c r="A195" s="42"/>
      <c r="B195" s="43"/>
      <c r="C195" s="44"/>
      <c r="D195" s="229" t="s">
        <v>151</v>
      </c>
      <c r="E195" s="44"/>
      <c r="F195" s="230" t="s">
        <v>526</v>
      </c>
      <c r="G195" s="44"/>
      <c r="H195" s="44"/>
      <c r="I195" s="225"/>
      <c r="J195" s="44"/>
      <c r="K195" s="44"/>
      <c r="L195" s="48"/>
      <c r="M195" s="226"/>
      <c r="N195" s="227"/>
      <c r="O195" s="88"/>
      <c r="P195" s="88"/>
      <c r="Q195" s="88"/>
      <c r="R195" s="88"/>
      <c r="S195" s="88"/>
      <c r="T195" s="89"/>
      <c r="U195" s="42"/>
      <c r="V195" s="42"/>
      <c r="W195" s="42"/>
      <c r="X195" s="42"/>
      <c r="Y195" s="42"/>
      <c r="Z195" s="42"/>
      <c r="AA195" s="42"/>
      <c r="AB195" s="42"/>
      <c r="AC195" s="42"/>
      <c r="AD195" s="42"/>
      <c r="AE195" s="42"/>
      <c r="AT195" s="20" t="s">
        <v>151</v>
      </c>
      <c r="AU195" s="20" t="s">
        <v>89</v>
      </c>
    </row>
    <row r="196" s="13" customFormat="1">
      <c r="A196" s="13"/>
      <c r="B196" s="231"/>
      <c r="C196" s="232"/>
      <c r="D196" s="223" t="s">
        <v>153</v>
      </c>
      <c r="E196" s="233" t="s">
        <v>41</v>
      </c>
      <c r="F196" s="234" t="s">
        <v>527</v>
      </c>
      <c r="G196" s="232"/>
      <c r="H196" s="235">
        <v>150.40000000000001</v>
      </c>
      <c r="I196" s="236"/>
      <c r="J196" s="232"/>
      <c r="K196" s="232"/>
      <c r="L196" s="237"/>
      <c r="M196" s="238"/>
      <c r="N196" s="239"/>
      <c r="O196" s="239"/>
      <c r="P196" s="239"/>
      <c r="Q196" s="239"/>
      <c r="R196" s="239"/>
      <c r="S196" s="239"/>
      <c r="T196" s="240"/>
      <c r="U196" s="13"/>
      <c r="V196" s="13"/>
      <c r="W196" s="13"/>
      <c r="X196" s="13"/>
      <c r="Y196" s="13"/>
      <c r="Z196" s="13"/>
      <c r="AA196" s="13"/>
      <c r="AB196" s="13"/>
      <c r="AC196" s="13"/>
      <c r="AD196" s="13"/>
      <c r="AE196" s="13"/>
      <c r="AT196" s="241" t="s">
        <v>153</v>
      </c>
      <c r="AU196" s="241" t="s">
        <v>89</v>
      </c>
      <c r="AV196" s="13" t="s">
        <v>89</v>
      </c>
      <c r="AW196" s="13" t="s">
        <v>42</v>
      </c>
      <c r="AX196" s="13" t="s">
        <v>87</v>
      </c>
      <c r="AY196" s="241" t="s">
        <v>125</v>
      </c>
    </row>
    <row r="197" s="2" customFormat="1" ht="24.15" customHeight="1">
      <c r="A197" s="42"/>
      <c r="B197" s="43"/>
      <c r="C197" s="209" t="s">
        <v>246</v>
      </c>
      <c r="D197" s="209" t="s">
        <v>128</v>
      </c>
      <c r="E197" s="210" t="s">
        <v>528</v>
      </c>
      <c r="F197" s="211" t="s">
        <v>529</v>
      </c>
      <c r="G197" s="212" t="s">
        <v>391</v>
      </c>
      <c r="H197" s="213">
        <v>150.40000000000001</v>
      </c>
      <c r="I197" s="214"/>
      <c r="J197" s="215">
        <f>ROUND(I197*H197,2)</f>
        <v>0</v>
      </c>
      <c r="K197" s="216"/>
      <c r="L197" s="48"/>
      <c r="M197" s="217" t="s">
        <v>41</v>
      </c>
      <c r="N197" s="218" t="s">
        <v>51</v>
      </c>
      <c r="O197" s="88"/>
      <c r="P197" s="219">
        <f>O197*H197</f>
        <v>0</v>
      </c>
      <c r="Q197" s="219">
        <v>0</v>
      </c>
      <c r="R197" s="219">
        <f>Q197*H197</f>
        <v>0</v>
      </c>
      <c r="S197" s="219">
        <v>0</v>
      </c>
      <c r="T197" s="220">
        <f>S197*H197</f>
        <v>0</v>
      </c>
      <c r="U197" s="42"/>
      <c r="V197" s="42"/>
      <c r="W197" s="42"/>
      <c r="X197" s="42"/>
      <c r="Y197" s="42"/>
      <c r="Z197" s="42"/>
      <c r="AA197" s="42"/>
      <c r="AB197" s="42"/>
      <c r="AC197" s="42"/>
      <c r="AD197" s="42"/>
      <c r="AE197" s="42"/>
      <c r="AR197" s="221" t="s">
        <v>147</v>
      </c>
      <c r="AT197" s="221" t="s">
        <v>128</v>
      </c>
      <c r="AU197" s="221" t="s">
        <v>89</v>
      </c>
      <c r="AY197" s="20" t="s">
        <v>125</v>
      </c>
      <c r="BE197" s="222">
        <f>IF(N197="základní",J197,0)</f>
        <v>0</v>
      </c>
      <c r="BF197" s="222">
        <f>IF(N197="snížená",J197,0)</f>
        <v>0</v>
      </c>
      <c r="BG197" s="222">
        <f>IF(N197="zákl. přenesená",J197,0)</f>
        <v>0</v>
      </c>
      <c r="BH197" s="222">
        <f>IF(N197="sníž. přenesená",J197,0)</f>
        <v>0</v>
      </c>
      <c r="BI197" s="222">
        <f>IF(N197="nulová",J197,0)</f>
        <v>0</v>
      </c>
      <c r="BJ197" s="20" t="s">
        <v>87</v>
      </c>
      <c r="BK197" s="222">
        <f>ROUND(I197*H197,2)</f>
        <v>0</v>
      </c>
      <c r="BL197" s="20" t="s">
        <v>147</v>
      </c>
      <c r="BM197" s="221" t="s">
        <v>530</v>
      </c>
    </row>
    <row r="198" s="2" customFormat="1">
      <c r="A198" s="42"/>
      <c r="B198" s="43"/>
      <c r="C198" s="44"/>
      <c r="D198" s="223" t="s">
        <v>134</v>
      </c>
      <c r="E198" s="44"/>
      <c r="F198" s="224" t="s">
        <v>531</v>
      </c>
      <c r="G198" s="44"/>
      <c r="H198" s="44"/>
      <c r="I198" s="225"/>
      <c r="J198" s="44"/>
      <c r="K198" s="44"/>
      <c r="L198" s="48"/>
      <c r="M198" s="226"/>
      <c r="N198" s="227"/>
      <c r="O198" s="88"/>
      <c r="P198" s="88"/>
      <c r="Q198" s="88"/>
      <c r="R198" s="88"/>
      <c r="S198" s="88"/>
      <c r="T198" s="89"/>
      <c r="U198" s="42"/>
      <c r="V198" s="42"/>
      <c r="W198" s="42"/>
      <c r="X198" s="42"/>
      <c r="Y198" s="42"/>
      <c r="Z198" s="42"/>
      <c r="AA198" s="42"/>
      <c r="AB198" s="42"/>
      <c r="AC198" s="42"/>
      <c r="AD198" s="42"/>
      <c r="AE198" s="42"/>
      <c r="AT198" s="20" t="s">
        <v>134</v>
      </c>
      <c r="AU198" s="20" t="s">
        <v>89</v>
      </c>
    </row>
    <row r="199" s="2" customFormat="1">
      <c r="A199" s="42"/>
      <c r="B199" s="43"/>
      <c r="C199" s="44"/>
      <c r="D199" s="229" t="s">
        <v>151</v>
      </c>
      <c r="E199" s="44"/>
      <c r="F199" s="230" t="s">
        <v>532</v>
      </c>
      <c r="G199" s="44"/>
      <c r="H199" s="44"/>
      <c r="I199" s="225"/>
      <c r="J199" s="44"/>
      <c r="K199" s="44"/>
      <c r="L199" s="48"/>
      <c r="M199" s="226"/>
      <c r="N199" s="227"/>
      <c r="O199" s="88"/>
      <c r="P199" s="88"/>
      <c r="Q199" s="88"/>
      <c r="R199" s="88"/>
      <c r="S199" s="88"/>
      <c r="T199" s="89"/>
      <c r="U199" s="42"/>
      <c r="V199" s="42"/>
      <c r="W199" s="42"/>
      <c r="X199" s="42"/>
      <c r="Y199" s="42"/>
      <c r="Z199" s="42"/>
      <c r="AA199" s="42"/>
      <c r="AB199" s="42"/>
      <c r="AC199" s="42"/>
      <c r="AD199" s="42"/>
      <c r="AE199" s="42"/>
      <c r="AT199" s="20" t="s">
        <v>151</v>
      </c>
      <c r="AU199" s="20" t="s">
        <v>89</v>
      </c>
    </row>
    <row r="200" s="13" customFormat="1">
      <c r="A200" s="13"/>
      <c r="B200" s="231"/>
      <c r="C200" s="232"/>
      <c r="D200" s="223" t="s">
        <v>153</v>
      </c>
      <c r="E200" s="233" t="s">
        <v>41</v>
      </c>
      <c r="F200" s="234" t="s">
        <v>527</v>
      </c>
      <c r="G200" s="232"/>
      <c r="H200" s="235">
        <v>150.40000000000001</v>
      </c>
      <c r="I200" s="236"/>
      <c r="J200" s="232"/>
      <c r="K200" s="232"/>
      <c r="L200" s="237"/>
      <c r="M200" s="238"/>
      <c r="N200" s="239"/>
      <c r="O200" s="239"/>
      <c r="P200" s="239"/>
      <c r="Q200" s="239"/>
      <c r="R200" s="239"/>
      <c r="S200" s="239"/>
      <c r="T200" s="240"/>
      <c r="U200" s="13"/>
      <c r="V200" s="13"/>
      <c r="W200" s="13"/>
      <c r="X200" s="13"/>
      <c r="Y200" s="13"/>
      <c r="Z200" s="13"/>
      <c r="AA200" s="13"/>
      <c r="AB200" s="13"/>
      <c r="AC200" s="13"/>
      <c r="AD200" s="13"/>
      <c r="AE200" s="13"/>
      <c r="AT200" s="241" t="s">
        <v>153</v>
      </c>
      <c r="AU200" s="241" t="s">
        <v>89</v>
      </c>
      <c r="AV200" s="13" t="s">
        <v>89</v>
      </c>
      <c r="AW200" s="13" t="s">
        <v>42</v>
      </c>
      <c r="AX200" s="13" t="s">
        <v>87</v>
      </c>
      <c r="AY200" s="241" t="s">
        <v>125</v>
      </c>
    </row>
    <row r="201" s="2" customFormat="1" ht="24.15" customHeight="1">
      <c r="A201" s="42"/>
      <c r="B201" s="43"/>
      <c r="C201" s="209" t="s">
        <v>251</v>
      </c>
      <c r="D201" s="209" t="s">
        <v>128</v>
      </c>
      <c r="E201" s="210" t="s">
        <v>533</v>
      </c>
      <c r="F201" s="211" t="s">
        <v>534</v>
      </c>
      <c r="G201" s="212" t="s">
        <v>391</v>
      </c>
      <c r="H201" s="213">
        <v>1084.5999999999999</v>
      </c>
      <c r="I201" s="214"/>
      <c r="J201" s="215">
        <f>ROUND(I201*H201,2)</f>
        <v>0</v>
      </c>
      <c r="K201" s="216"/>
      <c r="L201" s="48"/>
      <c r="M201" s="217" t="s">
        <v>41</v>
      </c>
      <c r="N201" s="218" t="s">
        <v>51</v>
      </c>
      <c r="O201" s="88"/>
      <c r="P201" s="219">
        <f>O201*H201</f>
        <v>0</v>
      </c>
      <c r="Q201" s="219">
        <v>0.0020100000000000001</v>
      </c>
      <c r="R201" s="219">
        <f>Q201*H201</f>
        <v>2.1800459999999999</v>
      </c>
      <c r="S201" s="219">
        <v>0</v>
      </c>
      <c r="T201" s="220">
        <f>S201*H201</f>
        <v>0</v>
      </c>
      <c r="U201" s="42"/>
      <c r="V201" s="42"/>
      <c r="W201" s="42"/>
      <c r="X201" s="42"/>
      <c r="Y201" s="42"/>
      <c r="Z201" s="42"/>
      <c r="AA201" s="42"/>
      <c r="AB201" s="42"/>
      <c r="AC201" s="42"/>
      <c r="AD201" s="42"/>
      <c r="AE201" s="42"/>
      <c r="AR201" s="221" t="s">
        <v>147</v>
      </c>
      <c r="AT201" s="221" t="s">
        <v>128</v>
      </c>
      <c r="AU201" s="221" t="s">
        <v>89</v>
      </c>
      <c r="AY201" s="20" t="s">
        <v>125</v>
      </c>
      <c r="BE201" s="222">
        <f>IF(N201="základní",J201,0)</f>
        <v>0</v>
      </c>
      <c r="BF201" s="222">
        <f>IF(N201="snížená",J201,0)</f>
        <v>0</v>
      </c>
      <c r="BG201" s="222">
        <f>IF(N201="zákl. přenesená",J201,0)</f>
        <v>0</v>
      </c>
      <c r="BH201" s="222">
        <f>IF(N201="sníž. přenesená",J201,0)</f>
        <v>0</v>
      </c>
      <c r="BI201" s="222">
        <f>IF(N201="nulová",J201,0)</f>
        <v>0</v>
      </c>
      <c r="BJ201" s="20" t="s">
        <v>87</v>
      </c>
      <c r="BK201" s="222">
        <f>ROUND(I201*H201,2)</f>
        <v>0</v>
      </c>
      <c r="BL201" s="20" t="s">
        <v>147</v>
      </c>
      <c r="BM201" s="221" t="s">
        <v>535</v>
      </c>
    </row>
    <row r="202" s="2" customFormat="1">
      <c r="A202" s="42"/>
      <c r="B202" s="43"/>
      <c r="C202" s="44"/>
      <c r="D202" s="223" t="s">
        <v>134</v>
      </c>
      <c r="E202" s="44"/>
      <c r="F202" s="224" t="s">
        <v>536</v>
      </c>
      <c r="G202" s="44"/>
      <c r="H202" s="44"/>
      <c r="I202" s="225"/>
      <c r="J202" s="44"/>
      <c r="K202" s="44"/>
      <c r="L202" s="48"/>
      <c r="M202" s="226"/>
      <c r="N202" s="227"/>
      <c r="O202" s="88"/>
      <c r="P202" s="88"/>
      <c r="Q202" s="88"/>
      <c r="R202" s="88"/>
      <c r="S202" s="88"/>
      <c r="T202" s="89"/>
      <c r="U202" s="42"/>
      <c r="V202" s="42"/>
      <c r="W202" s="42"/>
      <c r="X202" s="42"/>
      <c r="Y202" s="42"/>
      <c r="Z202" s="42"/>
      <c r="AA202" s="42"/>
      <c r="AB202" s="42"/>
      <c r="AC202" s="42"/>
      <c r="AD202" s="42"/>
      <c r="AE202" s="42"/>
      <c r="AT202" s="20" t="s">
        <v>134</v>
      </c>
      <c r="AU202" s="20" t="s">
        <v>89</v>
      </c>
    </row>
    <row r="203" s="2" customFormat="1">
      <c r="A203" s="42"/>
      <c r="B203" s="43"/>
      <c r="C203" s="44"/>
      <c r="D203" s="229" t="s">
        <v>151</v>
      </c>
      <c r="E203" s="44"/>
      <c r="F203" s="230" t="s">
        <v>537</v>
      </c>
      <c r="G203" s="44"/>
      <c r="H203" s="44"/>
      <c r="I203" s="225"/>
      <c r="J203" s="44"/>
      <c r="K203" s="44"/>
      <c r="L203" s="48"/>
      <c r="M203" s="226"/>
      <c r="N203" s="227"/>
      <c r="O203" s="88"/>
      <c r="P203" s="88"/>
      <c r="Q203" s="88"/>
      <c r="R203" s="88"/>
      <c r="S203" s="88"/>
      <c r="T203" s="89"/>
      <c r="U203" s="42"/>
      <c r="V203" s="42"/>
      <c r="W203" s="42"/>
      <c r="X203" s="42"/>
      <c r="Y203" s="42"/>
      <c r="Z203" s="42"/>
      <c r="AA203" s="42"/>
      <c r="AB203" s="42"/>
      <c r="AC203" s="42"/>
      <c r="AD203" s="42"/>
      <c r="AE203" s="42"/>
      <c r="AT203" s="20" t="s">
        <v>151</v>
      </c>
      <c r="AU203" s="20" t="s">
        <v>89</v>
      </c>
    </row>
    <row r="204" s="13" customFormat="1">
      <c r="A204" s="13"/>
      <c r="B204" s="231"/>
      <c r="C204" s="232"/>
      <c r="D204" s="223" t="s">
        <v>153</v>
      </c>
      <c r="E204" s="233" t="s">
        <v>41</v>
      </c>
      <c r="F204" s="234" t="s">
        <v>538</v>
      </c>
      <c r="G204" s="232"/>
      <c r="H204" s="235">
        <v>1084.5999999999999</v>
      </c>
      <c r="I204" s="236"/>
      <c r="J204" s="232"/>
      <c r="K204" s="232"/>
      <c r="L204" s="237"/>
      <c r="M204" s="238"/>
      <c r="N204" s="239"/>
      <c r="O204" s="239"/>
      <c r="P204" s="239"/>
      <c r="Q204" s="239"/>
      <c r="R204" s="239"/>
      <c r="S204" s="239"/>
      <c r="T204" s="240"/>
      <c r="U204" s="13"/>
      <c r="V204" s="13"/>
      <c r="W204" s="13"/>
      <c r="X204" s="13"/>
      <c r="Y204" s="13"/>
      <c r="Z204" s="13"/>
      <c r="AA204" s="13"/>
      <c r="AB204" s="13"/>
      <c r="AC204" s="13"/>
      <c r="AD204" s="13"/>
      <c r="AE204" s="13"/>
      <c r="AT204" s="241" t="s">
        <v>153</v>
      </c>
      <c r="AU204" s="241" t="s">
        <v>89</v>
      </c>
      <c r="AV204" s="13" t="s">
        <v>89</v>
      </c>
      <c r="AW204" s="13" t="s">
        <v>42</v>
      </c>
      <c r="AX204" s="13" t="s">
        <v>87</v>
      </c>
      <c r="AY204" s="241" t="s">
        <v>125</v>
      </c>
    </row>
    <row r="205" s="2" customFormat="1" ht="24.15" customHeight="1">
      <c r="A205" s="42"/>
      <c r="B205" s="43"/>
      <c r="C205" s="209" t="s">
        <v>256</v>
      </c>
      <c r="D205" s="209" t="s">
        <v>128</v>
      </c>
      <c r="E205" s="210" t="s">
        <v>539</v>
      </c>
      <c r="F205" s="211" t="s">
        <v>540</v>
      </c>
      <c r="G205" s="212" t="s">
        <v>391</v>
      </c>
      <c r="H205" s="213">
        <v>1084.5999999999999</v>
      </c>
      <c r="I205" s="214"/>
      <c r="J205" s="215">
        <f>ROUND(I205*H205,2)</f>
        <v>0</v>
      </c>
      <c r="K205" s="216"/>
      <c r="L205" s="48"/>
      <c r="M205" s="217" t="s">
        <v>41</v>
      </c>
      <c r="N205" s="218" t="s">
        <v>51</v>
      </c>
      <c r="O205" s="88"/>
      <c r="P205" s="219">
        <f>O205*H205</f>
        <v>0</v>
      </c>
      <c r="Q205" s="219">
        <v>0</v>
      </c>
      <c r="R205" s="219">
        <f>Q205*H205</f>
        <v>0</v>
      </c>
      <c r="S205" s="219">
        <v>0</v>
      </c>
      <c r="T205" s="220">
        <f>S205*H205</f>
        <v>0</v>
      </c>
      <c r="U205" s="42"/>
      <c r="V205" s="42"/>
      <c r="W205" s="42"/>
      <c r="X205" s="42"/>
      <c r="Y205" s="42"/>
      <c r="Z205" s="42"/>
      <c r="AA205" s="42"/>
      <c r="AB205" s="42"/>
      <c r="AC205" s="42"/>
      <c r="AD205" s="42"/>
      <c r="AE205" s="42"/>
      <c r="AR205" s="221" t="s">
        <v>147</v>
      </c>
      <c r="AT205" s="221" t="s">
        <v>128</v>
      </c>
      <c r="AU205" s="221" t="s">
        <v>89</v>
      </c>
      <c r="AY205" s="20" t="s">
        <v>125</v>
      </c>
      <c r="BE205" s="222">
        <f>IF(N205="základní",J205,0)</f>
        <v>0</v>
      </c>
      <c r="BF205" s="222">
        <f>IF(N205="snížená",J205,0)</f>
        <v>0</v>
      </c>
      <c r="BG205" s="222">
        <f>IF(N205="zákl. přenesená",J205,0)</f>
        <v>0</v>
      </c>
      <c r="BH205" s="222">
        <f>IF(N205="sníž. přenesená",J205,0)</f>
        <v>0</v>
      </c>
      <c r="BI205" s="222">
        <f>IF(N205="nulová",J205,0)</f>
        <v>0</v>
      </c>
      <c r="BJ205" s="20" t="s">
        <v>87</v>
      </c>
      <c r="BK205" s="222">
        <f>ROUND(I205*H205,2)</f>
        <v>0</v>
      </c>
      <c r="BL205" s="20" t="s">
        <v>147</v>
      </c>
      <c r="BM205" s="221" t="s">
        <v>541</v>
      </c>
    </row>
    <row r="206" s="2" customFormat="1">
      <c r="A206" s="42"/>
      <c r="B206" s="43"/>
      <c r="C206" s="44"/>
      <c r="D206" s="223" t="s">
        <v>134</v>
      </c>
      <c r="E206" s="44"/>
      <c r="F206" s="224" t="s">
        <v>542</v>
      </c>
      <c r="G206" s="44"/>
      <c r="H206" s="44"/>
      <c r="I206" s="225"/>
      <c r="J206" s="44"/>
      <c r="K206" s="44"/>
      <c r="L206" s="48"/>
      <c r="M206" s="226"/>
      <c r="N206" s="227"/>
      <c r="O206" s="88"/>
      <c r="P206" s="88"/>
      <c r="Q206" s="88"/>
      <c r="R206" s="88"/>
      <c r="S206" s="88"/>
      <c r="T206" s="89"/>
      <c r="U206" s="42"/>
      <c r="V206" s="42"/>
      <c r="W206" s="42"/>
      <c r="X206" s="42"/>
      <c r="Y206" s="42"/>
      <c r="Z206" s="42"/>
      <c r="AA206" s="42"/>
      <c r="AB206" s="42"/>
      <c r="AC206" s="42"/>
      <c r="AD206" s="42"/>
      <c r="AE206" s="42"/>
      <c r="AT206" s="20" t="s">
        <v>134</v>
      </c>
      <c r="AU206" s="20" t="s">
        <v>89</v>
      </c>
    </row>
    <row r="207" s="2" customFormat="1">
      <c r="A207" s="42"/>
      <c r="B207" s="43"/>
      <c r="C207" s="44"/>
      <c r="D207" s="229" t="s">
        <v>151</v>
      </c>
      <c r="E207" s="44"/>
      <c r="F207" s="230" t="s">
        <v>543</v>
      </c>
      <c r="G207" s="44"/>
      <c r="H207" s="44"/>
      <c r="I207" s="225"/>
      <c r="J207" s="44"/>
      <c r="K207" s="44"/>
      <c r="L207" s="48"/>
      <c r="M207" s="226"/>
      <c r="N207" s="227"/>
      <c r="O207" s="88"/>
      <c r="P207" s="88"/>
      <c r="Q207" s="88"/>
      <c r="R207" s="88"/>
      <c r="S207" s="88"/>
      <c r="T207" s="89"/>
      <c r="U207" s="42"/>
      <c r="V207" s="42"/>
      <c r="W207" s="42"/>
      <c r="X207" s="42"/>
      <c r="Y207" s="42"/>
      <c r="Z207" s="42"/>
      <c r="AA207" s="42"/>
      <c r="AB207" s="42"/>
      <c r="AC207" s="42"/>
      <c r="AD207" s="42"/>
      <c r="AE207" s="42"/>
      <c r="AT207" s="20" t="s">
        <v>151</v>
      </c>
      <c r="AU207" s="20" t="s">
        <v>89</v>
      </c>
    </row>
    <row r="208" s="13" customFormat="1">
      <c r="A208" s="13"/>
      <c r="B208" s="231"/>
      <c r="C208" s="232"/>
      <c r="D208" s="223" t="s">
        <v>153</v>
      </c>
      <c r="E208" s="233" t="s">
        <v>41</v>
      </c>
      <c r="F208" s="234" t="s">
        <v>538</v>
      </c>
      <c r="G208" s="232"/>
      <c r="H208" s="235">
        <v>1084.5999999999999</v>
      </c>
      <c r="I208" s="236"/>
      <c r="J208" s="232"/>
      <c r="K208" s="232"/>
      <c r="L208" s="237"/>
      <c r="M208" s="238"/>
      <c r="N208" s="239"/>
      <c r="O208" s="239"/>
      <c r="P208" s="239"/>
      <c r="Q208" s="239"/>
      <c r="R208" s="239"/>
      <c r="S208" s="239"/>
      <c r="T208" s="240"/>
      <c r="U208" s="13"/>
      <c r="V208" s="13"/>
      <c r="W208" s="13"/>
      <c r="X208" s="13"/>
      <c r="Y208" s="13"/>
      <c r="Z208" s="13"/>
      <c r="AA208" s="13"/>
      <c r="AB208" s="13"/>
      <c r="AC208" s="13"/>
      <c r="AD208" s="13"/>
      <c r="AE208" s="13"/>
      <c r="AT208" s="241" t="s">
        <v>153</v>
      </c>
      <c r="AU208" s="241" t="s">
        <v>89</v>
      </c>
      <c r="AV208" s="13" t="s">
        <v>89</v>
      </c>
      <c r="AW208" s="13" t="s">
        <v>42</v>
      </c>
      <c r="AX208" s="13" t="s">
        <v>87</v>
      </c>
      <c r="AY208" s="241" t="s">
        <v>125</v>
      </c>
    </row>
    <row r="209" s="2" customFormat="1" ht="37.8" customHeight="1">
      <c r="A209" s="42"/>
      <c r="B209" s="43"/>
      <c r="C209" s="209" t="s">
        <v>260</v>
      </c>
      <c r="D209" s="209" t="s">
        <v>128</v>
      </c>
      <c r="E209" s="210" t="s">
        <v>544</v>
      </c>
      <c r="F209" s="211" t="s">
        <v>545</v>
      </c>
      <c r="G209" s="212" t="s">
        <v>477</v>
      </c>
      <c r="H209" s="213">
        <v>1641.768</v>
      </c>
      <c r="I209" s="214"/>
      <c r="J209" s="215">
        <f>ROUND(I209*H209,2)</f>
        <v>0</v>
      </c>
      <c r="K209" s="216"/>
      <c r="L209" s="48"/>
      <c r="M209" s="217" t="s">
        <v>41</v>
      </c>
      <c r="N209" s="218" t="s">
        <v>51</v>
      </c>
      <c r="O209" s="88"/>
      <c r="P209" s="219">
        <f>O209*H209</f>
        <v>0</v>
      </c>
      <c r="Q209" s="219">
        <v>0</v>
      </c>
      <c r="R209" s="219">
        <f>Q209*H209</f>
        <v>0</v>
      </c>
      <c r="S209" s="219">
        <v>0</v>
      </c>
      <c r="T209" s="220">
        <f>S209*H209</f>
        <v>0</v>
      </c>
      <c r="U209" s="42"/>
      <c r="V209" s="42"/>
      <c r="W209" s="42"/>
      <c r="X209" s="42"/>
      <c r="Y209" s="42"/>
      <c r="Z209" s="42"/>
      <c r="AA209" s="42"/>
      <c r="AB209" s="42"/>
      <c r="AC209" s="42"/>
      <c r="AD209" s="42"/>
      <c r="AE209" s="42"/>
      <c r="AR209" s="221" t="s">
        <v>147</v>
      </c>
      <c r="AT209" s="221" t="s">
        <v>128</v>
      </c>
      <c r="AU209" s="221" t="s">
        <v>89</v>
      </c>
      <c r="AY209" s="20" t="s">
        <v>125</v>
      </c>
      <c r="BE209" s="222">
        <f>IF(N209="základní",J209,0)</f>
        <v>0</v>
      </c>
      <c r="BF209" s="222">
        <f>IF(N209="snížená",J209,0)</f>
        <v>0</v>
      </c>
      <c r="BG209" s="222">
        <f>IF(N209="zákl. přenesená",J209,0)</f>
        <v>0</v>
      </c>
      <c r="BH209" s="222">
        <f>IF(N209="sníž. přenesená",J209,0)</f>
        <v>0</v>
      </c>
      <c r="BI209" s="222">
        <f>IF(N209="nulová",J209,0)</f>
        <v>0</v>
      </c>
      <c r="BJ209" s="20" t="s">
        <v>87</v>
      </c>
      <c r="BK209" s="222">
        <f>ROUND(I209*H209,2)</f>
        <v>0</v>
      </c>
      <c r="BL209" s="20" t="s">
        <v>147</v>
      </c>
      <c r="BM209" s="221" t="s">
        <v>546</v>
      </c>
    </row>
    <row r="210" s="2" customFormat="1">
      <c r="A210" s="42"/>
      <c r="B210" s="43"/>
      <c r="C210" s="44"/>
      <c r="D210" s="223" t="s">
        <v>134</v>
      </c>
      <c r="E210" s="44"/>
      <c r="F210" s="224" t="s">
        <v>547</v>
      </c>
      <c r="G210" s="44"/>
      <c r="H210" s="44"/>
      <c r="I210" s="225"/>
      <c r="J210" s="44"/>
      <c r="K210" s="44"/>
      <c r="L210" s="48"/>
      <c r="M210" s="226"/>
      <c r="N210" s="227"/>
      <c r="O210" s="88"/>
      <c r="P210" s="88"/>
      <c r="Q210" s="88"/>
      <c r="R210" s="88"/>
      <c r="S210" s="88"/>
      <c r="T210" s="89"/>
      <c r="U210" s="42"/>
      <c r="V210" s="42"/>
      <c r="W210" s="42"/>
      <c r="X210" s="42"/>
      <c r="Y210" s="42"/>
      <c r="Z210" s="42"/>
      <c r="AA210" s="42"/>
      <c r="AB210" s="42"/>
      <c r="AC210" s="42"/>
      <c r="AD210" s="42"/>
      <c r="AE210" s="42"/>
      <c r="AT210" s="20" t="s">
        <v>134</v>
      </c>
      <c r="AU210" s="20" t="s">
        <v>89</v>
      </c>
    </row>
    <row r="211" s="2" customFormat="1">
      <c r="A211" s="42"/>
      <c r="B211" s="43"/>
      <c r="C211" s="44"/>
      <c r="D211" s="229" t="s">
        <v>151</v>
      </c>
      <c r="E211" s="44"/>
      <c r="F211" s="230" t="s">
        <v>548</v>
      </c>
      <c r="G211" s="44"/>
      <c r="H211" s="44"/>
      <c r="I211" s="225"/>
      <c r="J211" s="44"/>
      <c r="K211" s="44"/>
      <c r="L211" s="48"/>
      <c r="M211" s="226"/>
      <c r="N211" s="227"/>
      <c r="O211" s="88"/>
      <c r="P211" s="88"/>
      <c r="Q211" s="88"/>
      <c r="R211" s="88"/>
      <c r="S211" s="88"/>
      <c r="T211" s="89"/>
      <c r="U211" s="42"/>
      <c r="V211" s="42"/>
      <c r="W211" s="42"/>
      <c r="X211" s="42"/>
      <c r="Y211" s="42"/>
      <c r="Z211" s="42"/>
      <c r="AA211" s="42"/>
      <c r="AB211" s="42"/>
      <c r="AC211" s="42"/>
      <c r="AD211" s="42"/>
      <c r="AE211" s="42"/>
      <c r="AT211" s="20" t="s">
        <v>151</v>
      </c>
      <c r="AU211" s="20" t="s">
        <v>89</v>
      </c>
    </row>
    <row r="212" s="15" customFormat="1">
      <c r="A212" s="15"/>
      <c r="B212" s="257"/>
      <c r="C212" s="258"/>
      <c r="D212" s="223" t="s">
        <v>153</v>
      </c>
      <c r="E212" s="259" t="s">
        <v>41</v>
      </c>
      <c r="F212" s="260" t="s">
        <v>549</v>
      </c>
      <c r="G212" s="258"/>
      <c r="H212" s="259" t="s">
        <v>41</v>
      </c>
      <c r="I212" s="261"/>
      <c r="J212" s="258"/>
      <c r="K212" s="258"/>
      <c r="L212" s="262"/>
      <c r="M212" s="263"/>
      <c r="N212" s="264"/>
      <c r="O212" s="264"/>
      <c r="P212" s="264"/>
      <c r="Q212" s="264"/>
      <c r="R212" s="264"/>
      <c r="S212" s="264"/>
      <c r="T212" s="265"/>
      <c r="U212" s="15"/>
      <c r="V212" s="15"/>
      <c r="W212" s="15"/>
      <c r="X212" s="15"/>
      <c r="Y212" s="15"/>
      <c r="Z212" s="15"/>
      <c r="AA212" s="15"/>
      <c r="AB212" s="15"/>
      <c r="AC212" s="15"/>
      <c r="AD212" s="15"/>
      <c r="AE212" s="15"/>
      <c r="AT212" s="266" t="s">
        <v>153</v>
      </c>
      <c r="AU212" s="266" t="s">
        <v>89</v>
      </c>
      <c r="AV212" s="15" t="s">
        <v>87</v>
      </c>
      <c r="AW212" s="15" t="s">
        <v>42</v>
      </c>
      <c r="AX212" s="15" t="s">
        <v>80</v>
      </c>
      <c r="AY212" s="266" t="s">
        <v>125</v>
      </c>
    </row>
    <row r="213" s="13" customFormat="1">
      <c r="A213" s="13"/>
      <c r="B213" s="231"/>
      <c r="C213" s="232"/>
      <c r="D213" s="223" t="s">
        <v>153</v>
      </c>
      <c r="E213" s="233" t="s">
        <v>41</v>
      </c>
      <c r="F213" s="234" t="s">
        <v>550</v>
      </c>
      <c r="G213" s="232"/>
      <c r="H213" s="235">
        <v>260.30399999999997</v>
      </c>
      <c r="I213" s="236"/>
      <c r="J213" s="232"/>
      <c r="K213" s="232"/>
      <c r="L213" s="237"/>
      <c r="M213" s="238"/>
      <c r="N213" s="239"/>
      <c r="O213" s="239"/>
      <c r="P213" s="239"/>
      <c r="Q213" s="239"/>
      <c r="R213" s="239"/>
      <c r="S213" s="239"/>
      <c r="T213" s="240"/>
      <c r="U213" s="13"/>
      <c r="V213" s="13"/>
      <c r="W213" s="13"/>
      <c r="X213" s="13"/>
      <c r="Y213" s="13"/>
      <c r="Z213" s="13"/>
      <c r="AA213" s="13"/>
      <c r="AB213" s="13"/>
      <c r="AC213" s="13"/>
      <c r="AD213" s="13"/>
      <c r="AE213" s="13"/>
      <c r="AT213" s="241" t="s">
        <v>153</v>
      </c>
      <c r="AU213" s="241" t="s">
        <v>89</v>
      </c>
      <c r="AV213" s="13" t="s">
        <v>89</v>
      </c>
      <c r="AW213" s="13" t="s">
        <v>42</v>
      </c>
      <c r="AX213" s="13" t="s">
        <v>80</v>
      </c>
      <c r="AY213" s="241" t="s">
        <v>125</v>
      </c>
    </row>
    <row r="214" s="13" customFormat="1">
      <c r="A214" s="13"/>
      <c r="B214" s="231"/>
      <c r="C214" s="232"/>
      <c r="D214" s="223" t="s">
        <v>153</v>
      </c>
      <c r="E214" s="233" t="s">
        <v>41</v>
      </c>
      <c r="F214" s="234" t="s">
        <v>551</v>
      </c>
      <c r="G214" s="232"/>
      <c r="H214" s="235">
        <v>24.064</v>
      </c>
      <c r="I214" s="236"/>
      <c r="J214" s="232"/>
      <c r="K214" s="232"/>
      <c r="L214" s="237"/>
      <c r="M214" s="238"/>
      <c r="N214" s="239"/>
      <c r="O214" s="239"/>
      <c r="P214" s="239"/>
      <c r="Q214" s="239"/>
      <c r="R214" s="239"/>
      <c r="S214" s="239"/>
      <c r="T214" s="240"/>
      <c r="U214" s="13"/>
      <c r="V214" s="13"/>
      <c r="W214" s="13"/>
      <c r="X214" s="13"/>
      <c r="Y214" s="13"/>
      <c r="Z214" s="13"/>
      <c r="AA214" s="13"/>
      <c r="AB214" s="13"/>
      <c r="AC214" s="13"/>
      <c r="AD214" s="13"/>
      <c r="AE214" s="13"/>
      <c r="AT214" s="241" t="s">
        <v>153</v>
      </c>
      <c r="AU214" s="241" t="s">
        <v>89</v>
      </c>
      <c r="AV214" s="13" t="s">
        <v>89</v>
      </c>
      <c r="AW214" s="13" t="s">
        <v>42</v>
      </c>
      <c r="AX214" s="13" t="s">
        <v>80</v>
      </c>
      <c r="AY214" s="241" t="s">
        <v>125</v>
      </c>
    </row>
    <row r="215" s="15" customFormat="1">
      <c r="A215" s="15"/>
      <c r="B215" s="257"/>
      <c r="C215" s="258"/>
      <c r="D215" s="223" t="s">
        <v>153</v>
      </c>
      <c r="E215" s="259" t="s">
        <v>41</v>
      </c>
      <c r="F215" s="260" t="s">
        <v>552</v>
      </c>
      <c r="G215" s="258"/>
      <c r="H215" s="259" t="s">
        <v>41</v>
      </c>
      <c r="I215" s="261"/>
      <c r="J215" s="258"/>
      <c r="K215" s="258"/>
      <c r="L215" s="262"/>
      <c r="M215" s="263"/>
      <c r="N215" s="264"/>
      <c r="O215" s="264"/>
      <c r="P215" s="264"/>
      <c r="Q215" s="264"/>
      <c r="R215" s="264"/>
      <c r="S215" s="264"/>
      <c r="T215" s="265"/>
      <c r="U215" s="15"/>
      <c r="V215" s="15"/>
      <c r="W215" s="15"/>
      <c r="X215" s="15"/>
      <c r="Y215" s="15"/>
      <c r="Z215" s="15"/>
      <c r="AA215" s="15"/>
      <c r="AB215" s="15"/>
      <c r="AC215" s="15"/>
      <c r="AD215" s="15"/>
      <c r="AE215" s="15"/>
      <c r="AT215" s="266" t="s">
        <v>153</v>
      </c>
      <c r="AU215" s="266" t="s">
        <v>89</v>
      </c>
      <c r="AV215" s="15" t="s">
        <v>87</v>
      </c>
      <c r="AW215" s="15" t="s">
        <v>42</v>
      </c>
      <c r="AX215" s="15" t="s">
        <v>80</v>
      </c>
      <c r="AY215" s="266" t="s">
        <v>125</v>
      </c>
    </row>
    <row r="216" s="13" customFormat="1">
      <c r="A216" s="13"/>
      <c r="B216" s="231"/>
      <c r="C216" s="232"/>
      <c r="D216" s="223" t="s">
        <v>153</v>
      </c>
      <c r="E216" s="233" t="s">
        <v>41</v>
      </c>
      <c r="F216" s="234" t="s">
        <v>553</v>
      </c>
      <c r="G216" s="232"/>
      <c r="H216" s="235">
        <v>303.81999999999999</v>
      </c>
      <c r="I216" s="236"/>
      <c r="J216" s="232"/>
      <c r="K216" s="232"/>
      <c r="L216" s="237"/>
      <c r="M216" s="238"/>
      <c r="N216" s="239"/>
      <c r="O216" s="239"/>
      <c r="P216" s="239"/>
      <c r="Q216" s="239"/>
      <c r="R216" s="239"/>
      <c r="S216" s="239"/>
      <c r="T216" s="240"/>
      <c r="U216" s="13"/>
      <c r="V216" s="13"/>
      <c r="W216" s="13"/>
      <c r="X216" s="13"/>
      <c r="Y216" s="13"/>
      <c r="Z216" s="13"/>
      <c r="AA216" s="13"/>
      <c r="AB216" s="13"/>
      <c r="AC216" s="13"/>
      <c r="AD216" s="13"/>
      <c r="AE216" s="13"/>
      <c r="AT216" s="241" t="s">
        <v>153</v>
      </c>
      <c r="AU216" s="241" t="s">
        <v>89</v>
      </c>
      <c r="AV216" s="13" t="s">
        <v>89</v>
      </c>
      <c r="AW216" s="13" t="s">
        <v>42</v>
      </c>
      <c r="AX216" s="13" t="s">
        <v>80</v>
      </c>
      <c r="AY216" s="241" t="s">
        <v>125</v>
      </c>
    </row>
    <row r="217" s="13" customFormat="1">
      <c r="A217" s="13"/>
      <c r="B217" s="231"/>
      <c r="C217" s="232"/>
      <c r="D217" s="223" t="s">
        <v>153</v>
      </c>
      <c r="E217" s="233" t="s">
        <v>41</v>
      </c>
      <c r="F217" s="234" t="s">
        <v>554</v>
      </c>
      <c r="G217" s="232"/>
      <c r="H217" s="235">
        <v>1053.5799999999999</v>
      </c>
      <c r="I217" s="236"/>
      <c r="J217" s="232"/>
      <c r="K217" s="232"/>
      <c r="L217" s="237"/>
      <c r="M217" s="238"/>
      <c r="N217" s="239"/>
      <c r="O217" s="239"/>
      <c r="P217" s="239"/>
      <c r="Q217" s="239"/>
      <c r="R217" s="239"/>
      <c r="S217" s="239"/>
      <c r="T217" s="240"/>
      <c r="U217" s="13"/>
      <c r="V217" s="13"/>
      <c r="W217" s="13"/>
      <c r="X217" s="13"/>
      <c r="Y217" s="13"/>
      <c r="Z217" s="13"/>
      <c r="AA217" s="13"/>
      <c r="AB217" s="13"/>
      <c r="AC217" s="13"/>
      <c r="AD217" s="13"/>
      <c r="AE217" s="13"/>
      <c r="AT217" s="241" t="s">
        <v>153</v>
      </c>
      <c r="AU217" s="241" t="s">
        <v>89</v>
      </c>
      <c r="AV217" s="13" t="s">
        <v>89</v>
      </c>
      <c r="AW217" s="13" t="s">
        <v>42</v>
      </c>
      <c r="AX217" s="13" t="s">
        <v>80</v>
      </c>
      <c r="AY217" s="241" t="s">
        <v>125</v>
      </c>
    </row>
    <row r="218" s="14" customFormat="1">
      <c r="A218" s="14"/>
      <c r="B218" s="242"/>
      <c r="C218" s="243"/>
      <c r="D218" s="223" t="s">
        <v>153</v>
      </c>
      <c r="E218" s="244" t="s">
        <v>41</v>
      </c>
      <c r="F218" s="245" t="s">
        <v>290</v>
      </c>
      <c r="G218" s="243"/>
      <c r="H218" s="246">
        <v>1641.768</v>
      </c>
      <c r="I218" s="247"/>
      <c r="J218" s="243"/>
      <c r="K218" s="243"/>
      <c r="L218" s="248"/>
      <c r="M218" s="249"/>
      <c r="N218" s="250"/>
      <c r="O218" s="250"/>
      <c r="P218" s="250"/>
      <c r="Q218" s="250"/>
      <c r="R218" s="250"/>
      <c r="S218" s="250"/>
      <c r="T218" s="251"/>
      <c r="U218" s="14"/>
      <c r="V218" s="14"/>
      <c r="W218" s="14"/>
      <c r="X218" s="14"/>
      <c r="Y218" s="14"/>
      <c r="Z218" s="14"/>
      <c r="AA218" s="14"/>
      <c r="AB218" s="14"/>
      <c r="AC218" s="14"/>
      <c r="AD218" s="14"/>
      <c r="AE218" s="14"/>
      <c r="AT218" s="252" t="s">
        <v>153</v>
      </c>
      <c r="AU218" s="252" t="s">
        <v>89</v>
      </c>
      <c r="AV218" s="14" t="s">
        <v>147</v>
      </c>
      <c r="AW218" s="14" t="s">
        <v>42</v>
      </c>
      <c r="AX218" s="14" t="s">
        <v>87</v>
      </c>
      <c r="AY218" s="252" t="s">
        <v>125</v>
      </c>
    </row>
    <row r="219" s="2" customFormat="1" ht="37.8" customHeight="1">
      <c r="A219" s="42"/>
      <c r="B219" s="43"/>
      <c r="C219" s="209" t="s">
        <v>265</v>
      </c>
      <c r="D219" s="209" t="s">
        <v>128</v>
      </c>
      <c r="E219" s="210" t="s">
        <v>555</v>
      </c>
      <c r="F219" s="211" t="s">
        <v>556</v>
      </c>
      <c r="G219" s="212" t="s">
        <v>477</v>
      </c>
      <c r="H219" s="213">
        <v>2843.6799999999998</v>
      </c>
      <c r="I219" s="214"/>
      <c r="J219" s="215">
        <f>ROUND(I219*H219,2)</f>
        <v>0</v>
      </c>
      <c r="K219" s="216"/>
      <c r="L219" s="48"/>
      <c r="M219" s="217" t="s">
        <v>41</v>
      </c>
      <c r="N219" s="218" t="s">
        <v>51</v>
      </c>
      <c r="O219" s="88"/>
      <c r="P219" s="219">
        <f>O219*H219</f>
        <v>0</v>
      </c>
      <c r="Q219" s="219">
        <v>0</v>
      </c>
      <c r="R219" s="219">
        <f>Q219*H219</f>
        <v>0</v>
      </c>
      <c r="S219" s="219">
        <v>0</v>
      </c>
      <c r="T219" s="220">
        <f>S219*H219</f>
        <v>0</v>
      </c>
      <c r="U219" s="42"/>
      <c r="V219" s="42"/>
      <c r="W219" s="42"/>
      <c r="X219" s="42"/>
      <c r="Y219" s="42"/>
      <c r="Z219" s="42"/>
      <c r="AA219" s="42"/>
      <c r="AB219" s="42"/>
      <c r="AC219" s="42"/>
      <c r="AD219" s="42"/>
      <c r="AE219" s="42"/>
      <c r="AR219" s="221" t="s">
        <v>147</v>
      </c>
      <c r="AT219" s="221" t="s">
        <v>128</v>
      </c>
      <c r="AU219" s="221" t="s">
        <v>89</v>
      </c>
      <c r="AY219" s="20" t="s">
        <v>125</v>
      </c>
      <c r="BE219" s="222">
        <f>IF(N219="základní",J219,0)</f>
        <v>0</v>
      </c>
      <c r="BF219" s="222">
        <f>IF(N219="snížená",J219,0)</f>
        <v>0</v>
      </c>
      <c r="BG219" s="222">
        <f>IF(N219="zákl. přenesená",J219,0)</f>
        <v>0</v>
      </c>
      <c r="BH219" s="222">
        <f>IF(N219="sníž. přenesená",J219,0)</f>
        <v>0</v>
      </c>
      <c r="BI219" s="222">
        <f>IF(N219="nulová",J219,0)</f>
        <v>0</v>
      </c>
      <c r="BJ219" s="20" t="s">
        <v>87</v>
      </c>
      <c r="BK219" s="222">
        <f>ROUND(I219*H219,2)</f>
        <v>0</v>
      </c>
      <c r="BL219" s="20" t="s">
        <v>147</v>
      </c>
      <c r="BM219" s="221" t="s">
        <v>557</v>
      </c>
    </row>
    <row r="220" s="2" customFormat="1">
      <c r="A220" s="42"/>
      <c r="B220" s="43"/>
      <c r="C220" s="44"/>
      <c r="D220" s="223" t="s">
        <v>134</v>
      </c>
      <c r="E220" s="44"/>
      <c r="F220" s="224" t="s">
        <v>558</v>
      </c>
      <c r="G220" s="44"/>
      <c r="H220" s="44"/>
      <c r="I220" s="225"/>
      <c r="J220" s="44"/>
      <c r="K220" s="44"/>
      <c r="L220" s="48"/>
      <c r="M220" s="226"/>
      <c r="N220" s="227"/>
      <c r="O220" s="88"/>
      <c r="P220" s="88"/>
      <c r="Q220" s="88"/>
      <c r="R220" s="88"/>
      <c r="S220" s="88"/>
      <c r="T220" s="89"/>
      <c r="U220" s="42"/>
      <c r="V220" s="42"/>
      <c r="W220" s="42"/>
      <c r="X220" s="42"/>
      <c r="Y220" s="42"/>
      <c r="Z220" s="42"/>
      <c r="AA220" s="42"/>
      <c r="AB220" s="42"/>
      <c r="AC220" s="42"/>
      <c r="AD220" s="42"/>
      <c r="AE220" s="42"/>
      <c r="AT220" s="20" t="s">
        <v>134</v>
      </c>
      <c r="AU220" s="20" t="s">
        <v>89</v>
      </c>
    </row>
    <row r="221" s="2" customFormat="1">
      <c r="A221" s="42"/>
      <c r="B221" s="43"/>
      <c r="C221" s="44"/>
      <c r="D221" s="229" t="s">
        <v>151</v>
      </c>
      <c r="E221" s="44"/>
      <c r="F221" s="230" t="s">
        <v>559</v>
      </c>
      <c r="G221" s="44"/>
      <c r="H221" s="44"/>
      <c r="I221" s="225"/>
      <c r="J221" s="44"/>
      <c r="K221" s="44"/>
      <c r="L221" s="48"/>
      <c r="M221" s="226"/>
      <c r="N221" s="227"/>
      <c r="O221" s="88"/>
      <c r="P221" s="88"/>
      <c r="Q221" s="88"/>
      <c r="R221" s="88"/>
      <c r="S221" s="88"/>
      <c r="T221" s="89"/>
      <c r="U221" s="42"/>
      <c r="V221" s="42"/>
      <c r="W221" s="42"/>
      <c r="X221" s="42"/>
      <c r="Y221" s="42"/>
      <c r="Z221" s="42"/>
      <c r="AA221" s="42"/>
      <c r="AB221" s="42"/>
      <c r="AC221" s="42"/>
      <c r="AD221" s="42"/>
      <c r="AE221" s="42"/>
      <c r="AT221" s="20" t="s">
        <v>151</v>
      </c>
      <c r="AU221" s="20" t="s">
        <v>89</v>
      </c>
    </row>
    <row r="222" s="15" customFormat="1">
      <c r="A222" s="15"/>
      <c r="B222" s="257"/>
      <c r="C222" s="258"/>
      <c r="D222" s="223" t="s">
        <v>153</v>
      </c>
      <c r="E222" s="259" t="s">
        <v>41</v>
      </c>
      <c r="F222" s="260" t="s">
        <v>549</v>
      </c>
      <c r="G222" s="258"/>
      <c r="H222" s="259" t="s">
        <v>41</v>
      </c>
      <c r="I222" s="261"/>
      <c r="J222" s="258"/>
      <c r="K222" s="258"/>
      <c r="L222" s="262"/>
      <c r="M222" s="263"/>
      <c r="N222" s="264"/>
      <c r="O222" s="264"/>
      <c r="P222" s="264"/>
      <c r="Q222" s="264"/>
      <c r="R222" s="264"/>
      <c r="S222" s="264"/>
      <c r="T222" s="265"/>
      <c r="U222" s="15"/>
      <c r="V222" s="15"/>
      <c r="W222" s="15"/>
      <c r="X222" s="15"/>
      <c r="Y222" s="15"/>
      <c r="Z222" s="15"/>
      <c r="AA222" s="15"/>
      <c r="AB222" s="15"/>
      <c r="AC222" s="15"/>
      <c r="AD222" s="15"/>
      <c r="AE222" s="15"/>
      <c r="AT222" s="266" t="s">
        <v>153</v>
      </c>
      <c r="AU222" s="266" t="s">
        <v>89</v>
      </c>
      <c r="AV222" s="15" t="s">
        <v>87</v>
      </c>
      <c r="AW222" s="15" t="s">
        <v>42</v>
      </c>
      <c r="AX222" s="15" t="s">
        <v>80</v>
      </c>
      <c r="AY222" s="266" t="s">
        <v>125</v>
      </c>
    </row>
    <row r="223" s="13" customFormat="1">
      <c r="A223" s="13"/>
      <c r="B223" s="231"/>
      <c r="C223" s="232"/>
      <c r="D223" s="223" t="s">
        <v>153</v>
      </c>
      <c r="E223" s="233" t="s">
        <v>41</v>
      </c>
      <c r="F223" s="234" t="s">
        <v>550</v>
      </c>
      <c r="G223" s="232"/>
      <c r="H223" s="235">
        <v>260.30399999999997</v>
      </c>
      <c r="I223" s="236"/>
      <c r="J223" s="232"/>
      <c r="K223" s="232"/>
      <c r="L223" s="237"/>
      <c r="M223" s="238"/>
      <c r="N223" s="239"/>
      <c r="O223" s="239"/>
      <c r="P223" s="239"/>
      <c r="Q223" s="239"/>
      <c r="R223" s="239"/>
      <c r="S223" s="239"/>
      <c r="T223" s="240"/>
      <c r="U223" s="13"/>
      <c r="V223" s="13"/>
      <c r="W223" s="13"/>
      <c r="X223" s="13"/>
      <c r="Y223" s="13"/>
      <c r="Z223" s="13"/>
      <c r="AA223" s="13"/>
      <c r="AB223" s="13"/>
      <c r="AC223" s="13"/>
      <c r="AD223" s="13"/>
      <c r="AE223" s="13"/>
      <c r="AT223" s="241" t="s">
        <v>153</v>
      </c>
      <c r="AU223" s="241" t="s">
        <v>89</v>
      </c>
      <c r="AV223" s="13" t="s">
        <v>89</v>
      </c>
      <c r="AW223" s="13" t="s">
        <v>42</v>
      </c>
      <c r="AX223" s="13" t="s">
        <v>80</v>
      </c>
      <c r="AY223" s="241" t="s">
        <v>125</v>
      </c>
    </row>
    <row r="224" s="13" customFormat="1">
      <c r="A224" s="13"/>
      <c r="B224" s="231"/>
      <c r="C224" s="232"/>
      <c r="D224" s="223" t="s">
        <v>153</v>
      </c>
      <c r="E224" s="233" t="s">
        <v>41</v>
      </c>
      <c r="F224" s="234" t="s">
        <v>551</v>
      </c>
      <c r="G224" s="232"/>
      <c r="H224" s="235">
        <v>24.064</v>
      </c>
      <c r="I224" s="236"/>
      <c r="J224" s="232"/>
      <c r="K224" s="232"/>
      <c r="L224" s="237"/>
      <c r="M224" s="238"/>
      <c r="N224" s="239"/>
      <c r="O224" s="239"/>
      <c r="P224" s="239"/>
      <c r="Q224" s="239"/>
      <c r="R224" s="239"/>
      <c r="S224" s="239"/>
      <c r="T224" s="240"/>
      <c r="U224" s="13"/>
      <c r="V224" s="13"/>
      <c r="W224" s="13"/>
      <c r="X224" s="13"/>
      <c r="Y224" s="13"/>
      <c r="Z224" s="13"/>
      <c r="AA224" s="13"/>
      <c r="AB224" s="13"/>
      <c r="AC224" s="13"/>
      <c r="AD224" s="13"/>
      <c r="AE224" s="13"/>
      <c r="AT224" s="241" t="s">
        <v>153</v>
      </c>
      <c r="AU224" s="241" t="s">
        <v>89</v>
      </c>
      <c r="AV224" s="13" t="s">
        <v>89</v>
      </c>
      <c r="AW224" s="13" t="s">
        <v>42</v>
      </c>
      <c r="AX224" s="13" t="s">
        <v>80</v>
      </c>
      <c r="AY224" s="241" t="s">
        <v>125</v>
      </c>
    </row>
    <row r="225" s="14" customFormat="1">
      <c r="A225" s="14"/>
      <c r="B225" s="242"/>
      <c r="C225" s="243"/>
      <c r="D225" s="223" t="s">
        <v>153</v>
      </c>
      <c r="E225" s="244" t="s">
        <v>41</v>
      </c>
      <c r="F225" s="245" t="s">
        <v>290</v>
      </c>
      <c r="G225" s="243"/>
      <c r="H225" s="246">
        <v>284.368</v>
      </c>
      <c r="I225" s="247"/>
      <c r="J225" s="243"/>
      <c r="K225" s="243"/>
      <c r="L225" s="248"/>
      <c r="M225" s="249"/>
      <c r="N225" s="250"/>
      <c r="O225" s="250"/>
      <c r="P225" s="250"/>
      <c r="Q225" s="250"/>
      <c r="R225" s="250"/>
      <c r="S225" s="250"/>
      <c r="T225" s="251"/>
      <c r="U225" s="14"/>
      <c r="V225" s="14"/>
      <c r="W225" s="14"/>
      <c r="X225" s="14"/>
      <c r="Y225" s="14"/>
      <c r="Z225" s="14"/>
      <c r="AA225" s="14"/>
      <c r="AB225" s="14"/>
      <c r="AC225" s="14"/>
      <c r="AD225" s="14"/>
      <c r="AE225" s="14"/>
      <c r="AT225" s="252" t="s">
        <v>153</v>
      </c>
      <c r="AU225" s="252" t="s">
        <v>89</v>
      </c>
      <c r="AV225" s="14" t="s">
        <v>147</v>
      </c>
      <c r="AW225" s="14" t="s">
        <v>42</v>
      </c>
      <c r="AX225" s="14" t="s">
        <v>87</v>
      </c>
      <c r="AY225" s="252" t="s">
        <v>125</v>
      </c>
    </row>
    <row r="226" s="13" customFormat="1">
      <c r="A226" s="13"/>
      <c r="B226" s="231"/>
      <c r="C226" s="232"/>
      <c r="D226" s="223" t="s">
        <v>153</v>
      </c>
      <c r="E226" s="232"/>
      <c r="F226" s="234" t="s">
        <v>560</v>
      </c>
      <c r="G226" s="232"/>
      <c r="H226" s="235">
        <v>2843.6799999999998</v>
      </c>
      <c r="I226" s="236"/>
      <c r="J226" s="232"/>
      <c r="K226" s="232"/>
      <c r="L226" s="237"/>
      <c r="M226" s="238"/>
      <c r="N226" s="239"/>
      <c r="O226" s="239"/>
      <c r="P226" s="239"/>
      <c r="Q226" s="239"/>
      <c r="R226" s="239"/>
      <c r="S226" s="239"/>
      <c r="T226" s="240"/>
      <c r="U226" s="13"/>
      <c r="V226" s="13"/>
      <c r="W226" s="13"/>
      <c r="X226" s="13"/>
      <c r="Y226" s="13"/>
      <c r="Z226" s="13"/>
      <c r="AA226" s="13"/>
      <c r="AB226" s="13"/>
      <c r="AC226" s="13"/>
      <c r="AD226" s="13"/>
      <c r="AE226" s="13"/>
      <c r="AT226" s="241" t="s">
        <v>153</v>
      </c>
      <c r="AU226" s="241" t="s">
        <v>89</v>
      </c>
      <c r="AV226" s="13" t="s">
        <v>89</v>
      </c>
      <c r="AW226" s="13" t="s">
        <v>4</v>
      </c>
      <c r="AX226" s="13" t="s">
        <v>87</v>
      </c>
      <c r="AY226" s="241" t="s">
        <v>125</v>
      </c>
    </row>
    <row r="227" s="2" customFormat="1" ht="37.8" customHeight="1">
      <c r="A227" s="42"/>
      <c r="B227" s="43"/>
      <c r="C227" s="209" t="s">
        <v>272</v>
      </c>
      <c r="D227" s="209" t="s">
        <v>128</v>
      </c>
      <c r="E227" s="210" t="s">
        <v>561</v>
      </c>
      <c r="F227" s="211" t="s">
        <v>562</v>
      </c>
      <c r="G227" s="212" t="s">
        <v>477</v>
      </c>
      <c r="H227" s="213">
        <v>426.55200000000002</v>
      </c>
      <c r="I227" s="214"/>
      <c r="J227" s="215">
        <f>ROUND(I227*H227,2)</f>
        <v>0</v>
      </c>
      <c r="K227" s="216"/>
      <c r="L227" s="48"/>
      <c r="M227" s="217" t="s">
        <v>41</v>
      </c>
      <c r="N227" s="218" t="s">
        <v>51</v>
      </c>
      <c r="O227" s="88"/>
      <c r="P227" s="219">
        <f>O227*H227</f>
        <v>0</v>
      </c>
      <c r="Q227" s="219">
        <v>0</v>
      </c>
      <c r="R227" s="219">
        <f>Q227*H227</f>
        <v>0</v>
      </c>
      <c r="S227" s="219">
        <v>0</v>
      </c>
      <c r="T227" s="220">
        <f>S227*H227</f>
        <v>0</v>
      </c>
      <c r="U227" s="42"/>
      <c r="V227" s="42"/>
      <c r="W227" s="42"/>
      <c r="X227" s="42"/>
      <c r="Y227" s="42"/>
      <c r="Z227" s="42"/>
      <c r="AA227" s="42"/>
      <c r="AB227" s="42"/>
      <c r="AC227" s="42"/>
      <c r="AD227" s="42"/>
      <c r="AE227" s="42"/>
      <c r="AR227" s="221" t="s">
        <v>147</v>
      </c>
      <c r="AT227" s="221" t="s">
        <v>128</v>
      </c>
      <c r="AU227" s="221" t="s">
        <v>89</v>
      </c>
      <c r="AY227" s="20" t="s">
        <v>125</v>
      </c>
      <c r="BE227" s="222">
        <f>IF(N227="základní",J227,0)</f>
        <v>0</v>
      </c>
      <c r="BF227" s="222">
        <f>IF(N227="snížená",J227,0)</f>
        <v>0</v>
      </c>
      <c r="BG227" s="222">
        <f>IF(N227="zákl. přenesená",J227,0)</f>
        <v>0</v>
      </c>
      <c r="BH227" s="222">
        <f>IF(N227="sníž. přenesená",J227,0)</f>
        <v>0</v>
      </c>
      <c r="BI227" s="222">
        <f>IF(N227="nulová",J227,0)</f>
        <v>0</v>
      </c>
      <c r="BJ227" s="20" t="s">
        <v>87</v>
      </c>
      <c r="BK227" s="222">
        <f>ROUND(I227*H227,2)</f>
        <v>0</v>
      </c>
      <c r="BL227" s="20" t="s">
        <v>147</v>
      </c>
      <c r="BM227" s="221" t="s">
        <v>563</v>
      </c>
    </row>
    <row r="228" s="2" customFormat="1">
      <c r="A228" s="42"/>
      <c r="B228" s="43"/>
      <c r="C228" s="44"/>
      <c r="D228" s="223" t="s">
        <v>134</v>
      </c>
      <c r="E228" s="44"/>
      <c r="F228" s="224" t="s">
        <v>564</v>
      </c>
      <c r="G228" s="44"/>
      <c r="H228" s="44"/>
      <c r="I228" s="225"/>
      <c r="J228" s="44"/>
      <c r="K228" s="44"/>
      <c r="L228" s="48"/>
      <c r="M228" s="226"/>
      <c r="N228" s="227"/>
      <c r="O228" s="88"/>
      <c r="P228" s="88"/>
      <c r="Q228" s="88"/>
      <c r="R228" s="88"/>
      <c r="S228" s="88"/>
      <c r="T228" s="89"/>
      <c r="U228" s="42"/>
      <c r="V228" s="42"/>
      <c r="W228" s="42"/>
      <c r="X228" s="42"/>
      <c r="Y228" s="42"/>
      <c r="Z228" s="42"/>
      <c r="AA228" s="42"/>
      <c r="AB228" s="42"/>
      <c r="AC228" s="42"/>
      <c r="AD228" s="42"/>
      <c r="AE228" s="42"/>
      <c r="AT228" s="20" t="s">
        <v>134</v>
      </c>
      <c r="AU228" s="20" t="s">
        <v>89</v>
      </c>
    </row>
    <row r="229" s="2" customFormat="1">
      <c r="A229" s="42"/>
      <c r="B229" s="43"/>
      <c r="C229" s="44"/>
      <c r="D229" s="229" t="s">
        <v>151</v>
      </c>
      <c r="E229" s="44"/>
      <c r="F229" s="230" t="s">
        <v>565</v>
      </c>
      <c r="G229" s="44"/>
      <c r="H229" s="44"/>
      <c r="I229" s="225"/>
      <c r="J229" s="44"/>
      <c r="K229" s="44"/>
      <c r="L229" s="48"/>
      <c r="M229" s="226"/>
      <c r="N229" s="227"/>
      <c r="O229" s="88"/>
      <c r="P229" s="88"/>
      <c r="Q229" s="88"/>
      <c r="R229" s="88"/>
      <c r="S229" s="88"/>
      <c r="T229" s="89"/>
      <c r="U229" s="42"/>
      <c r="V229" s="42"/>
      <c r="W229" s="42"/>
      <c r="X229" s="42"/>
      <c r="Y229" s="42"/>
      <c r="Z229" s="42"/>
      <c r="AA229" s="42"/>
      <c r="AB229" s="42"/>
      <c r="AC229" s="42"/>
      <c r="AD229" s="42"/>
      <c r="AE229" s="42"/>
      <c r="AT229" s="20" t="s">
        <v>151</v>
      </c>
      <c r="AU229" s="20" t="s">
        <v>89</v>
      </c>
    </row>
    <row r="230" s="15" customFormat="1">
      <c r="A230" s="15"/>
      <c r="B230" s="257"/>
      <c r="C230" s="258"/>
      <c r="D230" s="223" t="s">
        <v>153</v>
      </c>
      <c r="E230" s="259" t="s">
        <v>41</v>
      </c>
      <c r="F230" s="260" t="s">
        <v>549</v>
      </c>
      <c r="G230" s="258"/>
      <c r="H230" s="259" t="s">
        <v>41</v>
      </c>
      <c r="I230" s="261"/>
      <c r="J230" s="258"/>
      <c r="K230" s="258"/>
      <c r="L230" s="262"/>
      <c r="M230" s="263"/>
      <c r="N230" s="264"/>
      <c r="O230" s="264"/>
      <c r="P230" s="264"/>
      <c r="Q230" s="264"/>
      <c r="R230" s="264"/>
      <c r="S230" s="264"/>
      <c r="T230" s="265"/>
      <c r="U230" s="15"/>
      <c r="V230" s="15"/>
      <c r="W230" s="15"/>
      <c r="X230" s="15"/>
      <c r="Y230" s="15"/>
      <c r="Z230" s="15"/>
      <c r="AA230" s="15"/>
      <c r="AB230" s="15"/>
      <c r="AC230" s="15"/>
      <c r="AD230" s="15"/>
      <c r="AE230" s="15"/>
      <c r="AT230" s="266" t="s">
        <v>153</v>
      </c>
      <c r="AU230" s="266" t="s">
        <v>89</v>
      </c>
      <c r="AV230" s="15" t="s">
        <v>87</v>
      </c>
      <c r="AW230" s="15" t="s">
        <v>42</v>
      </c>
      <c r="AX230" s="15" t="s">
        <v>80</v>
      </c>
      <c r="AY230" s="266" t="s">
        <v>125</v>
      </c>
    </row>
    <row r="231" s="13" customFormat="1">
      <c r="A231" s="13"/>
      <c r="B231" s="231"/>
      <c r="C231" s="232"/>
      <c r="D231" s="223" t="s">
        <v>153</v>
      </c>
      <c r="E231" s="233" t="s">
        <v>41</v>
      </c>
      <c r="F231" s="234" t="s">
        <v>521</v>
      </c>
      <c r="G231" s="232"/>
      <c r="H231" s="235">
        <v>390.45600000000002</v>
      </c>
      <c r="I231" s="236"/>
      <c r="J231" s="232"/>
      <c r="K231" s="232"/>
      <c r="L231" s="237"/>
      <c r="M231" s="238"/>
      <c r="N231" s="239"/>
      <c r="O231" s="239"/>
      <c r="P231" s="239"/>
      <c r="Q231" s="239"/>
      <c r="R231" s="239"/>
      <c r="S231" s="239"/>
      <c r="T231" s="240"/>
      <c r="U231" s="13"/>
      <c r="V231" s="13"/>
      <c r="W231" s="13"/>
      <c r="X231" s="13"/>
      <c r="Y231" s="13"/>
      <c r="Z231" s="13"/>
      <c r="AA231" s="13"/>
      <c r="AB231" s="13"/>
      <c r="AC231" s="13"/>
      <c r="AD231" s="13"/>
      <c r="AE231" s="13"/>
      <c r="AT231" s="241" t="s">
        <v>153</v>
      </c>
      <c r="AU231" s="241" t="s">
        <v>89</v>
      </c>
      <c r="AV231" s="13" t="s">
        <v>89</v>
      </c>
      <c r="AW231" s="13" t="s">
        <v>42</v>
      </c>
      <c r="AX231" s="13" t="s">
        <v>80</v>
      </c>
      <c r="AY231" s="241" t="s">
        <v>125</v>
      </c>
    </row>
    <row r="232" s="13" customFormat="1">
      <c r="A232" s="13"/>
      <c r="B232" s="231"/>
      <c r="C232" s="232"/>
      <c r="D232" s="223" t="s">
        <v>153</v>
      </c>
      <c r="E232" s="233" t="s">
        <v>41</v>
      </c>
      <c r="F232" s="234" t="s">
        <v>515</v>
      </c>
      <c r="G232" s="232"/>
      <c r="H232" s="235">
        <v>36.095999999999997</v>
      </c>
      <c r="I232" s="236"/>
      <c r="J232" s="232"/>
      <c r="K232" s="232"/>
      <c r="L232" s="237"/>
      <c r="M232" s="238"/>
      <c r="N232" s="239"/>
      <c r="O232" s="239"/>
      <c r="P232" s="239"/>
      <c r="Q232" s="239"/>
      <c r="R232" s="239"/>
      <c r="S232" s="239"/>
      <c r="T232" s="240"/>
      <c r="U232" s="13"/>
      <c r="V232" s="13"/>
      <c r="W232" s="13"/>
      <c r="X232" s="13"/>
      <c r="Y232" s="13"/>
      <c r="Z232" s="13"/>
      <c r="AA232" s="13"/>
      <c r="AB232" s="13"/>
      <c r="AC232" s="13"/>
      <c r="AD232" s="13"/>
      <c r="AE232" s="13"/>
      <c r="AT232" s="241" t="s">
        <v>153</v>
      </c>
      <c r="AU232" s="241" t="s">
        <v>89</v>
      </c>
      <c r="AV232" s="13" t="s">
        <v>89</v>
      </c>
      <c r="AW232" s="13" t="s">
        <v>42</v>
      </c>
      <c r="AX232" s="13" t="s">
        <v>80</v>
      </c>
      <c r="AY232" s="241" t="s">
        <v>125</v>
      </c>
    </row>
    <row r="233" s="14" customFormat="1">
      <c r="A233" s="14"/>
      <c r="B233" s="242"/>
      <c r="C233" s="243"/>
      <c r="D233" s="223" t="s">
        <v>153</v>
      </c>
      <c r="E233" s="244" t="s">
        <v>41</v>
      </c>
      <c r="F233" s="245" t="s">
        <v>290</v>
      </c>
      <c r="G233" s="243"/>
      <c r="H233" s="246">
        <v>426.55200000000002</v>
      </c>
      <c r="I233" s="247"/>
      <c r="J233" s="243"/>
      <c r="K233" s="243"/>
      <c r="L233" s="248"/>
      <c r="M233" s="249"/>
      <c r="N233" s="250"/>
      <c r="O233" s="250"/>
      <c r="P233" s="250"/>
      <c r="Q233" s="250"/>
      <c r="R233" s="250"/>
      <c r="S233" s="250"/>
      <c r="T233" s="251"/>
      <c r="U233" s="14"/>
      <c r="V233" s="14"/>
      <c r="W233" s="14"/>
      <c r="X233" s="14"/>
      <c r="Y233" s="14"/>
      <c r="Z233" s="14"/>
      <c r="AA233" s="14"/>
      <c r="AB233" s="14"/>
      <c r="AC233" s="14"/>
      <c r="AD233" s="14"/>
      <c r="AE233" s="14"/>
      <c r="AT233" s="252" t="s">
        <v>153</v>
      </c>
      <c r="AU233" s="252" t="s">
        <v>89</v>
      </c>
      <c r="AV233" s="14" t="s">
        <v>147</v>
      </c>
      <c r="AW233" s="14" t="s">
        <v>42</v>
      </c>
      <c r="AX233" s="14" t="s">
        <v>87</v>
      </c>
      <c r="AY233" s="252" t="s">
        <v>125</v>
      </c>
    </row>
    <row r="234" s="2" customFormat="1" ht="37.8" customHeight="1">
      <c r="A234" s="42"/>
      <c r="B234" s="43"/>
      <c r="C234" s="209" t="s">
        <v>277</v>
      </c>
      <c r="D234" s="209" t="s">
        <v>128</v>
      </c>
      <c r="E234" s="210" t="s">
        <v>566</v>
      </c>
      <c r="F234" s="211" t="s">
        <v>567</v>
      </c>
      <c r="G234" s="212" t="s">
        <v>477</v>
      </c>
      <c r="H234" s="213">
        <v>402.98000000000002</v>
      </c>
      <c r="I234" s="214"/>
      <c r="J234" s="215">
        <f>ROUND(I234*H234,2)</f>
        <v>0</v>
      </c>
      <c r="K234" s="216"/>
      <c r="L234" s="48"/>
      <c r="M234" s="217" t="s">
        <v>41</v>
      </c>
      <c r="N234" s="218" t="s">
        <v>51</v>
      </c>
      <c r="O234" s="88"/>
      <c r="P234" s="219">
        <f>O234*H234</f>
        <v>0</v>
      </c>
      <c r="Q234" s="219">
        <v>0</v>
      </c>
      <c r="R234" s="219">
        <f>Q234*H234</f>
        <v>0</v>
      </c>
      <c r="S234" s="219">
        <v>0</v>
      </c>
      <c r="T234" s="220">
        <f>S234*H234</f>
        <v>0</v>
      </c>
      <c r="U234" s="42"/>
      <c r="V234" s="42"/>
      <c r="W234" s="42"/>
      <c r="X234" s="42"/>
      <c r="Y234" s="42"/>
      <c r="Z234" s="42"/>
      <c r="AA234" s="42"/>
      <c r="AB234" s="42"/>
      <c r="AC234" s="42"/>
      <c r="AD234" s="42"/>
      <c r="AE234" s="42"/>
      <c r="AR234" s="221" t="s">
        <v>147</v>
      </c>
      <c r="AT234" s="221" t="s">
        <v>128</v>
      </c>
      <c r="AU234" s="221" t="s">
        <v>89</v>
      </c>
      <c r="AY234" s="20" t="s">
        <v>125</v>
      </c>
      <c r="BE234" s="222">
        <f>IF(N234="základní",J234,0)</f>
        <v>0</v>
      </c>
      <c r="BF234" s="222">
        <f>IF(N234="snížená",J234,0)</f>
        <v>0</v>
      </c>
      <c r="BG234" s="222">
        <f>IF(N234="zákl. přenesená",J234,0)</f>
        <v>0</v>
      </c>
      <c r="BH234" s="222">
        <f>IF(N234="sníž. přenesená",J234,0)</f>
        <v>0</v>
      </c>
      <c r="BI234" s="222">
        <f>IF(N234="nulová",J234,0)</f>
        <v>0</v>
      </c>
      <c r="BJ234" s="20" t="s">
        <v>87</v>
      </c>
      <c r="BK234" s="222">
        <f>ROUND(I234*H234,2)</f>
        <v>0</v>
      </c>
      <c r="BL234" s="20" t="s">
        <v>147</v>
      </c>
      <c r="BM234" s="221" t="s">
        <v>568</v>
      </c>
    </row>
    <row r="235" s="2" customFormat="1">
      <c r="A235" s="42"/>
      <c r="B235" s="43"/>
      <c r="C235" s="44"/>
      <c r="D235" s="223" t="s">
        <v>134</v>
      </c>
      <c r="E235" s="44"/>
      <c r="F235" s="224" t="s">
        <v>569</v>
      </c>
      <c r="G235" s="44"/>
      <c r="H235" s="44"/>
      <c r="I235" s="225"/>
      <c r="J235" s="44"/>
      <c r="K235" s="44"/>
      <c r="L235" s="48"/>
      <c r="M235" s="226"/>
      <c r="N235" s="227"/>
      <c r="O235" s="88"/>
      <c r="P235" s="88"/>
      <c r="Q235" s="88"/>
      <c r="R235" s="88"/>
      <c r="S235" s="88"/>
      <c r="T235" s="89"/>
      <c r="U235" s="42"/>
      <c r="V235" s="42"/>
      <c r="W235" s="42"/>
      <c r="X235" s="42"/>
      <c r="Y235" s="42"/>
      <c r="Z235" s="42"/>
      <c r="AA235" s="42"/>
      <c r="AB235" s="42"/>
      <c r="AC235" s="42"/>
      <c r="AD235" s="42"/>
      <c r="AE235" s="42"/>
      <c r="AT235" s="20" t="s">
        <v>134</v>
      </c>
      <c r="AU235" s="20" t="s">
        <v>89</v>
      </c>
    </row>
    <row r="236" s="2" customFormat="1">
      <c r="A236" s="42"/>
      <c r="B236" s="43"/>
      <c r="C236" s="44"/>
      <c r="D236" s="229" t="s">
        <v>151</v>
      </c>
      <c r="E236" s="44"/>
      <c r="F236" s="230" t="s">
        <v>570</v>
      </c>
      <c r="G236" s="44"/>
      <c r="H236" s="44"/>
      <c r="I236" s="225"/>
      <c r="J236" s="44"/>
      <c r="K236" s="44"/>
      <c r="L236" s="48"/>
      <c r="M236" s="226"/>
      <c r="N236" s="227"/>
      <c r="O236" s="88"/>
      <c r="P236" s="88"/>
      <c r="Q236" s="88"/>
      <c r="R236" s="88"/>
      <c r="S236" s="88"/>
      <c r="T236" s="89"/>
      <c r="U236" s="42"/>
      <c r="V236" s="42"/>
      <c r="W236" s="42"/>
      <c r="X236" s="42"/>
      <c r="Y236" s="42"/>
      <c r="Z236" s="42"/>
      <c r="AA236" s="42"/>
      <c r="AB236" s="42"/>
      <c r="AC236" s="42"/>
      <c r="AD236" s="42"/>
      <c r="AE236" s="42"/>
      <c r="AT236" s="20" t="s">
        <v>151</v>
      </c>
      <c r="AU236" s="20" t="s">
        <v>89</v>
      </c>
    </row>
    <row r="237" s="15" customFormat="1">
      <c r="A237" s="15"/>
      <c r="B237" s="257"/>
      <c r="C237" s="258"/>
      <c r="D237" s="223" t="s">
        <v>153</v>
      </c>
      <c r="E237" s="259" t="s">
        <v>41</v>
      </c>
      <c r="F237" s="260" t="s">
        <v>549</v>
      </c>
      <c r="G237" s="258"/>
      <c r="H237" s="259" t="s">
        <v>41</v>
      </c>
      <c r="I237" s="261"/>
      <c r="J237" s="258"/>
      <c r="K237" s="258"/>
      <c r="L237" s="262"/>
      <c r="M237" s="263"/>
      <c r="N237" s="264"/>
      <c r="O237" s="264"/>
      <c r="P237" s="264"/>
      <c r="Q237" s="264"/>
      <c r="R237" s="264"/>
      <c r="S237" s="264"/>
      <c r="T237" s="265"/>
      <c r="U237" s="15"/>
      <c r="V237" s="15"/>
      <c r="W237" s="15"/>
      <c r="X237" s="15"/>
      <c r="Y237" s="15"/>
      <c r="Z237" s="15"/>
      <c r="AA237" s="15"/>
      <c r="AB237" s="15"/>
      <c r="AC237" s="15"/>
      <c r="AD237" s="15"/>
      <c r="AE237" s="15"/>
      <c r="AT237" s="266" t="s">
        <v>153</v>
      </c>
      <c r="AU237" s="266" t="s">
        <v>89</v>
      </c>
      <c r="AV237" s="15" t="s">
        <v>87</v>
      </c>
      <c r="AW237" s="15" t="s">
        <v>42</v>
      </c>
      <c r="AX237" s="15" t="s">
        <v>80</v>
      </c>
      <c r="AY237" s="266" t="s">
        <v>125</v>
      </c>
    </row>
    <row r="238" s="13" customFormat="1">
      <c r="A238" s="13"/>
      <c r="B238" s="231"/>
      <c r="C238" s="232"/>
      <c r="D238" s="223" t="s">
        <v>153</v>
      </c>
      <c r="E238" s="233" t="s">
        <v>41</v>
      </c>
      <c r="F238" s="234" t="s">
        <v>571</v>
      </c>
      <c r="G238" s="232"/>
      <c r="H238" s="235">
        <v>4.202</v>
      </c>
      <c r="I238" s="236"/>
      <c r="J238" s="232"/>
      <c r="K238" s="232"/>
      <c r="L238" s="237"/>
      <c r="M238" s="238"/>
      <c r="N238" s="239"/>
      <c r="O238" s="239"/>
      <c r="P238" s="239"/>
      <c r="Q238" s="239"/>
      <c r="R238" s="239"/>
      <c r="S238" s="239"/>
      <c r="T238" s="240"/>
      <c r="U238" s="13"/>
      <c r="V238" s="13"/>
      <c r="W238" s="13"/>
      <c r="X238" s="13"/>
      <c r="Y238" s="13"/>
      <c r="Z238" s="13"/>
      <c r="AA238" s="13"/>
      <c r="AB238" s="13"/>
      <c r="AC238" s="13"/>
      <c r="AD238" s="13"/>
      <c r="AE238" s="13"/>
      <c r="AT238" s="241" t="s">
        <v>153</v>
      </c>
      <c r="AU238" s="241" t="s">
        <v>89</v>
      </c>
      <c r="AV238" s="13" t="s">
        <v>89</v>
      </c>
      <c r="AW238" s="13" t="s">
        <v>42</v>
      </c>
      <c r="AX238" s="13" t="s">
        <v>80</v>
      </c>
      <c r="AY238" s="241" t="s">
        <v>125</v>
      </c>
    </row>
    <row r="239" s="13" customFormat="1">
      <c r="A239" s="13"/>
      <c r="B239" s="231"/>
      <c r="C239" s="232"/>
      <c r="D239" s="223" t="s">
        <v>153</v>
      </c>
      <c r="E239" s="233" t="s">
        <v>41</v>
      </c>
      <c r="F239" s="234" t="s">
        <v>515</v>
      </c>
      <c r="G239" s="232"/>
      <c r="H239" s="235">
        <v>36.095999999999997</v>
      </c>
      <c r="I239" s="236"/>
      <c r="J239" s="232"/>
      <c r="K239" s="232"/>
      <c r="L239" s="237"/>
      <c r="M239" s="238"/>
      <c r="N239" s="239"/>
      <c r="O239" s="239"/>
      <c r="P239" s="239"/>
      <c r="Q239" s="239"/>
      <c r="R239" s="239"/>
      <c r="S239" s="239"/>
      <c r="T239" s="240"/>
      <c r="U239" s="13"/>
      <c r="V239" s="13"/>
      <c r="W239" s="13"/>
      <c r="X239" s="13"/>
      <c r="Y239" s="13"/>
      <c r="Z239" s="13"/>
      <c r="AA239" s="13"/>
      <c r="AB239" s="13"/>
      <c r="AC239" s="13"/>
      <c r="AD239" s="13"/>
      <c r="AE239" s="13"/>
      <c r="AT239" s="241" t="s">
        <v>153</v>
      </c>
      <c r="AU239" s="241" t="s">
        <v>89</v>
      </c>
      <c r="AV239" s="13" t="s">
        <v>89</v>
      </c>
      <c r="AW239" s="13" t="s">
        <v>42</v>
      </c>
      <c r="AX239" s="13" t="s">
        <v>80</v>
      </c>
      <c r="AY239" s="241" t="s">
        <v>125</v>
      </c>
    </row>
    <row r="240" s="14" customFormat="1">
      <c r="A240" s="14"/>
      <c r="B240" s="242"/>
      <c r="C240" s="243"/>
      <c r="D240" s="223" t="s">
        <v>153</v>
      </c>
      <c r="E240" s="244" t="s">
        <v>41</v>
      </c>
      <c r="F240" s="245" t="s">
        <v>290</v>
      </c>
      <c r="G240" s="243"/>
      <c r="H240" s="246">
        <v>40.297999999999995</v>
      </c>
      <c r="I240" s="247"/>
      <c r="J240" s="243"/>
      <c r="K240" s="243"/>
      <c r="L240" s="248"/>
      <c r="M240" s="249"/>
      <c r="N240" s="250"/>
      <c r="O240" s="250"/>
      <c r="P240" s="250"/>
      <c r="Q240" s="250"/>
      <c r="R240" s="250"/>
      <c r="S240" s="250"/>
      <c r="T240" s="251"/>
      <c r="U240" s="14"/>
      <c r="V240" s="14"/>
      <c r="W240" s="14"/>
      <c r="X240" s="14"/>
      <c r="Y240" s="14"/>
      <c r="Z240" s="14"/>
      <c r="AA240" s="14"/>
      <c r="AB240" s="14"/>
      <c r="AC240" s="14"/>
      <c r="AD240" s="14"/>
      <c r="AE240" s="14"/>
      <c r="AT240" s="252" t="s">
        <v>153</v>
      </c>
      <c r="AU240" s="252" t="s">
        <v>89</v>
      </c>
      <c r="AV240" s="14" t="s">
        <v>147</v>
      </c>
      <c r="AW240" s="14" t="s">
        <v>42</v>
      </c>
      <c r="AX240" s="14" t="s">
        <v>87</v>
      </c>
      <c r="AY240" s="252" t="s">
        <v>125</v>
      </c>
    </row>
    <row r="241" s="13" customFormat="1">
      <c r="A241" s="13"/>
      <c r="B241" s="231"/>
      <c r="C241" s="232"/>
      <c r="D241" s="223" t="s">
        <v>153</v>
      </c>
      <c r="E241" s="232"/>
      <c r="F241" s="234" t="s">
        <v>572</v>
      </c>
      <c r="G241" s="232"/>
      <c r="H241" s="235">
        <v>402.98000000000002</v>
      </c>
      <c r="I241" s="236"/>
      <c r="J241" s="232"/>
      <c r="K241" s="232"/>
      <c r="L241" s="237"/>
      <c r="M241" s="238"/>
      <c r="N241" s="239"/>
      <c r="O241" s="239"/>
      <c r="P241" s="239"/>
      <c r="Q241" s="239"/>
      <c r="R241" s="239"/>
      <c r="S241" s="239"/>
      <c r="T241" s="240"/>
      <c r="U241" s="13"/>
      <c r="V241" s="13"/>
      <c r="W241" s="13"/>
      <c r="X241" s="13"/>
      <c r="Y241" s="13"/>
      <c r="Z241" s="13"/>
      <c r="AA241" s="13"/>
      <c r="AB241" s="13"/>
      <c r="AC241" s="13"/>
      <c r="AD241" s="13"/>
      <c r="AE241" s="13"/>
      <c r="AT241" s="241" t="s">
        <v>153</v>
      </c>
      <c r="AU241" s="241" t="s">
        <v>89</v>
      </c>
      <c r="AV241" s="13" t="s">
        <v>89</v>
      </c>
      <c r="AW241" s="13" t="s">
        <v>4</v>
      </c>
      <c r="AX241" s="13" t="s">
        <v>87</v>
      </c>
      <c r="AY241" s="241" t="s">
        <v>125</v>
      </c>
    </row>
    <row r="242" s="2" customFormat="1" ht="24.15" customHeight="1">
      <c r="A242" s="42"/>
      <c r="B242" s="43"/>
      <c r="C242" s="209" t="s">
        <v>282</v>
      </c>
      <c r="D242" s="209" t="s">
        <v>128</v>
      </c>
      <c r="E242" s="210" t="s">
        <v>573</v>
      </c>
      <c r="F242" s="211" t="s">
        <v>574</v>
      </c>
      <c r="G242" s="212" t="s">
        <v>477</v>
      </c>
      <c r="H242" s="213">
        <v>1357.4000000000001</v>
      </c>
      <c r="I242" s="214"/>
      <c r="J242" s="215">
        <f>ROUND(I242*H242,2)</f>
        <v>0</v>
      </c>
      <c r="K242" s="216"/>
      <c r="L242" s="48"/>
      <c r="M242" s="217" t="s">
        <v>41</v>
      </c>
      <c r="N242" s="218" t="s">
        <v>51</v>
      </c>
      <c r="O242" s="88"/>
      <c r="P242" s="219">
        <f>O242*H242</f>
        <v>0</v>
      </c>
      <c r="Q242" s="219">
        <v>0</v>
      </c>
      <c r="R242" s="219">
        <f>Q242*H242</f>
        <v>0</v>
      </c>
      <c r="S242" s="219">
        <v>0</v>
      </c>
      <c r="T242" s="220">
        <f>S242*H242</f>
        <v>0</v>
      </c>
      <c r="U242" s="42"/>
      <c r="V242" s="42"/>
      <c r="W242" s="42"/>
      <c r="X242" s="42"/>
      <c r="Y242" s="42"/>
      <c r="Z242" s="42"/>
      <c r="AA242" s="42"/>
      <c r="AB242" s="42"/>
      <c r="AC242" s="42"/>
      <c r="AD242" s="42"/>
      <c r="AE242" s="42"/>
      <c r="AR242" s="221" t="s">
        <v>147</v>
      </c>
      <c r="AT242" s="221" t="s">
        <v>128</v>
      </c>
      <c r="AU242" s="221" t="s">
        <v>89</v>
      </c>
      <c r="AY242" s="20" t="s">
        <v>125</v>
      </c>
      <c r="BE242" s="222">
        <f>IF(N242="základní",J242,0)</f>
        <v>0</v>
      </c>
      <c r="BF242" s="222">
        <f>IF(N242="snížená",J242,0)</f>
        <v>0</v>
      </c>
      <c r="BG242" s="222">
        <f>IF(N242="zákl. přenesená",J242,0)</f>
        <v>0</v>
      </c>
      <c r="BH242" s="222">
        <f>IF(N242="sníž. přenesená",J242,0)</f>
        <v>0</v>
      </c>
      <c r="BI242" s="222">
        <f>IF(N242="nulová",J242,0)</f>
        <v>0</v>
      </c>
      <c r="BJ242" s="20" t="s">
        <v>87</v>
      </c>
      <c r="BK242" s="222">
        <f>ROUND(I242*H242,2)</f>
        <v>0</v>
      </c>
      <c r="BL242" s="20" t="s">
        <v>147</v>
      </c>
      <c r="BM242" s="221" t="s">
        <v>575</v>
      </c>
    </row>
    <row r="243" s="2" customFormat="1">
      <c r="A243" s="42"/>
      <c r="B243" s="43"/>
      <c r="C243" s="44"/>
      <c r="D243" s="223" t="s">
        <v>134</v>
      </c>
      <c r="E243" s="44"/>
      <c r="F243" s="224" t="s">
        <v>576</v>
      </c>
      <c r="G243" s="44"/>
      <c r="H243" s="44"/>
      <c r="I243" s="225"/>
      <c r="J243" s="44"/>
      <c r="K243" s="44"/>
      <c r="L243" s="48"/>
      <c r="M243" s="226"/>
      <c r="N243" s="227"/>
      <c r="O243" s="88"/>
      <c r="P243" s="88"/>
      <c r="Q243" s="88"/>
      <c r="R243" s="88"/>
      <c r="S243" s="88"/>
      <c r="T243" s="89"/>
      <c r="U243" s="42"/>
      <c r="V243" s="42"/>
      <c r="W243" s="42"/>
      <c r="X243" s="42"/>
      <c r="Y243" s="42"/>
      <c r="Z243" s="42"/>
      <c r="AA243" s="42"/>
      <c r="AB243" s="42"/>
      <c r="AC243" s="42"/>
      <c r="AD243" s="42"/>
      <c r="AE243" s="42"/>
      <c r="AT243" s="20" t="s">
        <v>134</v>
      </c>
      <c r="AU243" s="20" t="s">
        <v>89</v>
      </c>
    </row>
    <row r="244" s="15" customFormat="1">
      <c r="A244" s="15"/>
      <c r="B244" s="257"/>
      <c r="C244" s="258"/>
      <c r="D244" s="223" t="s">
        <v>153</v>
      </c>
      <c r="E244" s="259" t="s">
        <v>41</v>
      </c>
      <c r="F244" s="260" t="s">
        <v>552</v>
      </c>
      <c r="G244" s="258"/>
      <c r="H244" s="259" t="s">
        <v>41</v>
      </c>
      <c r="I244" s="261"/>
      <c r="J244" s="258"/>
      <c r="K244" s="258"/>
      <c r="L244" s="262"/>
      <c r="M244" s="263"/>
      <c r="N244" s="264"/>
      <c r="O244" s="264"/>
      <c r="P244" s="264"/>
      <c r="Q244" s="264"/>
      <c r="R244" s="264"/>
      <c r="S244" s="264"/>
      <c r="T244" s="265"/>
      <c r="U244" s="15"/>
      <c r="V244" s="15"/>
      <c r="W244" s="15"/>
      <c r="X244" s="15"/>
      <c r="Y244" s="15"/>
      <c r="Z244" s="15"/>
      <c r="AA244" s="15"/>
      <c r="AB244" s="15"/>
      <c r="AC244" s="15"/>
      <c r="AD244" s="15"/>
      <c r="AE244" s="15"/>
      <c r="AT244" s="266" t="s">
        <v>153</v>
      </c>
      <c r="AU244" s="266" t="s">
        <v>89</v>
      </c>
      <c r="AV244" s="15" t="s">
        <v>87</v>
      </c>
      <c r="AW244" s="15" t="s">
        <v>42</v>
      </c>
      <c r="AX244" s="15" t="s">
        <v>80</v>
      </c>
      <c r="AY244" s="266" t="s">
        <v>125</v>
      </c>
    </row>
    <row r="245" s="13" customFormat="1">
      <c r="A245" s="13"/>
      <c r="B245" s="231"/>
      <c r="C245" s="232"/>
      <c r="D245" s="223" t="s">
        <v>153</v>
      </c>
      <c r="E245" s="233" t="s">
        <v>41</v>
      </c>
      <c r="F245" s="234" t="s">
        <v>553</v>
      </c>
      <c r="G245" s="232"/>
      <c r="H245" s="235">
        <v>303.81999999999999</v>
      </c>
      <c r="I245" s="236"/>
      <c r="J245" s="232"/>
      <c r="K245" s="232"/>
      <c r="L245" s="237"/>
      <c r="M245" s="238"/>
      <c r="N245" s="239"/>
      <c r="O245" s="239"/>
      <c r="P245" s="239"/>
      <c r="Q245" s="239"/>
      <c r="R245" s="239"/>
      <c r="S245" s="239"/>
      <c r="T245" s="240"/>
      <c r="U245" s="13"/>
      <c r="V245" s="13"/>
      <c r="W245" s="13"/>
      <c r="X245" s="13"/>
      <c r="Y245" s="13"/>
      <c r="Z245" s="13"/>
      <c r="AA245" s="13"/>
      <c r="AB245" s="13"/>
      <c r="AC245" s="13"/>
      <c r="AD245" s="13"/>
      <c r="AE245" s="13"/>
      <c r="AT245" s="241" t="s">
        <v>153</v>
      </c>
      <c r="AU245" s="241" t="s">
        <v>89</v>
      </c>
      <c r="AV245" s="13" t="s">
        <v>89</v>
      </c>
      <c r="AW245" s="13" t="s">
        <v>42</v>
      </c>
      <c r="AX245" s="13" t="s">
        <v>80</v>
      </c>
      <c r="AY245" s="241" t="s">
        <v>125</v>
      </c>
    </row>
    <row r="246" s="13" customFormat="1">
      <c r="A246" s="13"/>
      <c r="B246" s="231"/>
      <c r="C246" s="232"/>
      <c r="D246" s="223" t="s">
        <v>153</v>
      </c>
      <c r="E246" s="233" t="s">
        <v>41</v>
      </c>
      <c r="F246" s="234" t="s">
        <v>554</v>
      </c>
      <c r="G246" s="232"/>
      <c r="H246" s="235">
        <v>1053.5799999999999</v>
      </c>
      <c r="I246" s="236"/>
      <c r="J246" s="232"/>
      <c r="K246" s="232"/>
      <c r="L246" s="237"/>
      <c r="M246" s="238"/>
      <c r="N246" s="239"/>
      <c r="O246" s="239"/>
      <c r="P246" s="239"/>
      <c r="Q246" s="239"/>
      <c r="R246" s="239"/>
      <c r="S246" s="239"/>
      <c r="T246" s="240"/>
      <c r="U246" s="13"/>
      <c r="V246" s="13"/>
      <c r="W246" s="13"/>
      <c r="X246" s="13"/>
      <c r="Y246" s="13"/>
      <c r="Z246" s="13"/>
      <c r="AA246" s="13"/>
      <c r="AB246" s="13"/>
      <c r="AC246" s="13"/>
      <c r="AD246" s="13"/>
      <c r="AE246" s="13"/>
      <c r="AT246" s="241" t="s">
        <v>153</v>
      </c>
      <c r="AU246" s="241" t="s">
        <v>89</v>
      </c>
      <c r="AV246" s="13" t="s">
        <v>89</v>
      </c>
      <c r="AW246" s="13" t="s">
        <v>42</v>
      </c>
      <c r="AX246" s="13" t="s">
        <v>80</v>
      </c>
      <c r="AY246" s="241" t="s">
        <v>125</v>
      </c>
    </row>
    <row r="247" s="14" customFormat="1">
      <c r="A247" s="14"/>
      <c r="B247" s="242"/>
      <c r="C247" s="243"/>
      <c r="D247" s="223" t="s">
        <v>153</v>
      </c>
      <c r="E247" s="244" t="s">
        <v>41</v>
      </c>
      <c r="F247" s="245" t="s">
        <v>290</v>
      </c>
      <c r="G247" s="243"/>
      <c r="H247" s="246">
        <v>1357.3999999999999</v>
      </c>
      <c r="I247" s="247"/>
      <c r="J247" s="243"/>
      <c r="K247" s="243"/>
      <c r="L247" s="248"/>
      <c r="M247" s="249"/>
      <c r="N247" s="250"/>
      <c r="O247" s="250"/>
      <c r="P247" s="250"/>
      <c r="Q247" s="250"/>
      <c r="R247" s="250"/>
      <c r="S247" s="250"/>
      <c r="T247" s="251"/>
      <c r="U247" s="14"/>
      <c r="V247" s="14"/>
      <c r="W247" s="14"/>
      <c r="X247" s="14"/>
      <c r="Y247" s="14"/>
      <c r="Z247" s="14"/>
      <c r="AA247" s="14"/>
      <c r="AB247" s="14"/>
      <c r="AC247" s="14"/>
      <c r="AD247" s="14"/>
      <c r="AE247" s="14"/>
      <c r="AT247" s="252" t="s">
        <v>153</v>
      </c>
      <c r="AU247" s="252" t="s">
        <v>89</v>
      </c>
      <c r="AV247" s="14" t="s">
        <v>147</v>
      </c>
      <c r="AW247" s="14" t="s">
        <v>42</v>
      </c>
      <c r="AX247" s="14" t="s">
        <v>87</v>
      </c>
      <c r="AY247" s="252" t="s">
        <v>125</v>
      </c>
    </row>
    <row r="248" s="2" customFormat="1" ht="16.5" customHeight="1">
      <c r="A248" s="42"/>
      <c r="B248" s="43"/>
      <c r="C248" s="209" t="s">
        <v>291</v>
      </c>
      <c r="D248" s="209" t="s">
        <v>128</v>
      </c>
      <c r="E248" s="210" t="s">
        <v>577</v>
      </c>
      <c r="F248" s="211" t="s">
        <v>578</v>
      </c>
      <c r="G248" s="212" t="s">
        <v>477</v>
      </c>
      <c r="H248" s="213">
        <v>710.91999999999996</v>
      </c>
      <c r="I248" s="214"/>
      <c r="J248" s="215">
        <f>ROUND(I248*H248,2)</f>
        <v>0</v>
      </c>
      <c r="K248" s="216"/>
      <c r="L248" s="48"/>
      <c r="M248" s="217" t="s">
        <v>41</v>
      </c>
      <c r="N248" s="218" t="s">
        <v>51</v>
      </c>
      <c r="O248" s="88"/>
      <c r="P248" s="219">
        <f>O248*H248</f>
        <v>0</v>
      </c>
      <c r="Q248" s="219">
        <v>0</v>
      </c>
      <c r="R248" s="219">
        <f>Q248*H248</f>
        <v>0</v>
      </c>
      <c r="S248" s="219">
        <v>0</v>
      </c>
      <c r="T248" s="220">
        <f>S248*H248</f>
        <v>0</v>
      </c>
      <c r="U248" s="42"/>
      <c r="V248" s="42"/>
      <c r="W248" s="42"/>
      <c r="X248" s="42"/>
      <c r="Y248" s="42"/>
      <c r="Z248" s="42"/>
      <c r="AA248" s="42"/>
      <c r="AB248" s="42"/>
      <c r="AC248" s="42"/>
      <c r="AD248" s="42"/>
      <c r="AE248" s="42"/>
      <c r="AR248" s="221" t="s">
        <v>147</v>
      </c>
      <c r="AT248" s="221" t="s">
        <v>128</v>
      </c>
      <c r="AU248" s="221" t="s">
        <v>89</v>
      </c>
      <c r="AY248" s="20" t="s">
        <v>125</v>
      </c>
      <c r="BE248" s="222">
        <f>IF(N248="základní",J248,0)</f>
        <v>0</v>
      </c>
      <c r="BF248" s="222">
        <f>IF(N248="snížená",J248,0)</f>
        <v>0</v>
      </c>
      <c r="BG248" s="222">
        <f>IF(N248="zákl. přenesená",J248,0)</f>
        <v>0</v>
      </c>
      <c r="BH248" s="222">
        <f>IF(N248="sníž. přenesená",J248,0)</f>
        <v>0</v>
      </c>
      <c r="BI248" s="222">
        <f>IF(N248="nulová",J248,0)</f>
        <v>0</v>
      </c>
      <c r="BJ248" s="20" t="s">
        <v>87</v>
      </c>
      <c r="BK248" s="222">
        <f>ROUND(I248*H248,2)</f>
        <v>0</v>
      </c>
      <c r="BL248" s="20" t="s">
        <v>147</v>
      </c>
      <c r="BM248" s="221" t="s">
        <v>579</v>
      </c>
    </row>
    <row r="249" s="2" customFormat="1">
      <c r="A249" s="42"/>
      <c r="B249" s="43"/>
      <c r="C249" s="44"/>
      <c r="D249" s="223" t="s">
        <v>134</v>
      </c>
      <c r="E249" s="44"/>
      <c r="F249" s="224" t="s">
        <v>580</v>
      </c>
      <c r="G249" s="44"/>
      <c r="H249" s="44"/>
      <c r="I249" s="225"/>
      <c r="J249" s="44"/>
      <c r="K249" s="44"/>
      <c r="L249" s="48"/>
      <c r="M249" s="226"/>
      <c r="N249" s="227"/>
      <c r="O249" s="88"/>
      <c r="P249" s="88"/>
      <c r="Q249" s="88"/>
      <c r="R249" s="88"/>
      <c r="S249" s="88"/>
      <c r="T249" s="89"/>
      <c r="U249" s="42"/>
      <c r="V249" s="42"/>
      <c r="W249" s="42"/>
      <c r="X249" s="42"/>
      <c r="Y249" s="42"/>
      <c r="Z249" s="42"/>
      <c r="AA249" s="42"/>
      <c r="AB249" s="42"/>
      <c r="AC249" s="42"/>
      <c r="AD249" s="42"/>
      <c r="AE249" s="42"/>
      <c r="AT249" s="20" t="s">
        <v>134</v>
      </c>
      <c r="AU249" s="20" t="s">
        <v>89</v>
      </c>
    </row>
    <row r="250" s="2" customFormat="1">
      <c r="A250" s="42"/>
      <c r="B250" s="43"/>
      <c r="C250" s="44"/>
      <c r="D250" s="229" t="s">
        <v>151</v>
      </c>
      <c r="E250" s="44"/>
      <c r="F250" s="230" t="s">
        <v>581</v>
      </c>
      <c r="G250" s="44"/>
      <c r="H250" s="44"/>
      <c r="I250" s="225"/>
      <c r="J250" s="44"/>
      <c r="K250" s="44"/>
      <c r="L250" s="48"/>
      <c r="M250" s="226"/>
      <c r="N250" s="227"/>
      <c r="O250" s="88"/>
      <c r="P250" s="88"/>
      <c r="Q250" s="88"/>
      <c r="R250" s="88"/>
      <c r="S250" s="88"/>
      <c r="T250" s="89"/>
      <c r="U250" s="42"/>
      <c r="V250" s="42"/>
      <c r="W250" s="42"/>
      <c r="X250" s="42"/>
      <c r="Y250" s="42"/>
      <c r="Z250" s="42"/>
      <c r="AA250" s="42"/>
      <c r="AB250" s="42"/>
      <c r="AC250" s="42"/>
      <c r="AD250" s="42"/>
      <c r="AE250" s="42"/>
      <c r="AT250" s="20" t="s">
        <v>151</v>
      </c>
      <c r="AU250" s="20" t="s">
        <v>89</v>
      </c>
    </row>
    <row r="251" s="15" customFormat="1">
      <c r="A251" s="15"/>
      <c r="B251" s="257"/>
      <c r="C251" s="258"/>
      <c r="D251" s="223" t="s">
        <v>153</v>
      </c>
      <c r="E251" s="259" t="s">
        <v>41</v>
      </c>
      <c r="F251" s="260" t="s">
        <v>582</v>
      </c>
      <c r="G251" s="258"/>
      <c r="H251" s="259" t="s">
        <v>41</v>
      </c>
      <c r="I251" s="261"/>
      <c r="J251" s="258"/>
      <c r="K251" s="258"/>
      <c r="L251" s="262"/>
      <c r="M251" s="263"/>
      <c r="N251" s="264"/>
      <c r="O251" s="264"/>
      <c r="P251" s="264"/>
      <c r="Q251" s="264"/>
      <c r="R251" s="264"/>
      <c r="S251" s="264"/>
      <c r="T251" s="265"/>
      <c r="U251" s="15"/>
      <c r="V251" s="15"/>
      <c r="W251" s="15"/>
      <c r="X251" s="15"/>
      <c r="Y251" s="15"/>
      <c r="Z251" s="15"/>
      <c r="AA251" s="15"/>
      <c r="AB251" s="15"/>
      <c r="AC251" s="15"/>
      <c r="AD251" s="15"/>
      <c r="AE251" s="15"/>
      <c r="AT251" s="266" t="s">
        <v>153</v>
      </c>
      <c r="AU251" s="266" t="s">
        <v>89</v>
      </c>
      <c r="AV251" s="15" t="s">
        <v>87</v>
      </c>
      <c r="AW251" s="15" t="s">
        <v>42</v>
      </c>
      <c r="AX251" s="15" t="s">
        <v>80</v>
      </c>
      <c r="AY251" s="266" t="s">
        <v>125</v>
      </c>
    </row>
    <row r="252" s="13" customFormat="1">
      <c r="A252" s="13"/>
      <c r="B252" s="231"/>
      <c r="C252" s="232"/>
      <c r="D252" s="223" t="s">
        <v>153</v>
      </c>
      <c r="E252" s="233" t="s">
        <v>41</v>
      </c>
      <c r="F252" s="234" t="s">
        <v>583</v>
      </c>
      <c r="G252" s="232"/>
      <c r="H252" s="235">
        <v>650.75999999999999</v>
      </c>
      <c r="I252" s="236"/>
      <c r="J252" s="232"/>
      <c r="K252" s="232"/>
      <c r="L252" s="237"/>
      <c r="M252" s="238"/>
      <c r="N252" s="239"/>
      <c r="O252" s="239"/>
      <c r="P252" s="239"/>
      <c r="Q252" s="239"/>
      <c r="R252" s="239"/>
      <c r="S252" s="239"/>
      <c r="T252" s="240"/>
      <c r="U252" s="13"/>
      <c r="V252" s="13"/>
      <c r="W252" s="13"/>
      <c r="X252" s="13"/>
      <c r="Y252" s="13"/>
      <c r="Z252" s="13"/>
      <c r="AA252" s="13"/>
      <c r="AB252" s="13"/>
      <c r="AC252" s="13"/>
      <c r="AD252" s="13"/>
      <c r="AE252" s="13"/>
      <c r="AT252" s="241" t="s">
        <v>153</v>
      </c>
      <c r="AU252" s="241" t="s">
        <v>89</v>
      </c>
      <c r="AV252" s="13" t="s">
        <v>89</v>
      </c>
      <c r="AW252" s="13" t="s">
        <v>42</v>
      </c>
      <c r="AX252" s="13" t="s">
        <v>80</v>
      </c>
      <c r="AY252" s="241" t="s">
        <v>125</v>
      </c>
    </row>
    <row r="253" s="13" customFormat="1">
      <c r="A253" s="13"/>
      <c r="B253" s="231"/>
      <c r="C253" s="232"/>
      <c r="D253" s="223" t="s">
        <v>153</v>
      </c>
      <c r="E253" s="233" t="s">
        <v>41</v>
      </c>
      <c r="F253" s="234" t="s">
        <v>584</v>
      </c>
      <c r="G253" s="232"/>
      <c r="H253" s="235">
        <v>60.159999999999997</v>
      </c>
      <c r="I253" s="236"/>
      <c r="J253" s="232"/>
      <c r="K253" s="232"/>
      <c r="L253" s="237"/>
      <c r="M253" s="238"/>
      <c r="N253" s="239"/>
      <c r="O253" s="239"/>
      <c r="P253" s="239"/>
      <c r="Q253" s="239"/>
      <c r="R253" s="239"/>
      <c r="S253" s="239"/>
      <c r="T253" s="240"/>
      <c r="U253" s="13"/>
      <c r="V253" s="13"/>
      <c r="W253" s="13"/>
      <c r="X253" s="13"/>
      <c r="Y253" s="13"/>
      <c r="Z253" s="13"/>
      <c r="AA253" s="13"/>
      <c r="AB253" s="13"/>
      <c r="AC253" s="13"/>
      <c r="AD253" s="13"/>
      <c r="AE253" s="13"/>
      <c r="AT253" s="241" t="s">
        <v>153</v>
      </c>
      <c r="AU253" s="241" t="s">
        <v>89</v>
      </c>
      <c r="AV253" s="13" t="s">
        <v>89</v>
      </c>
      <c r="AW253" s="13" t="s">
        <v>42</v>
      </c>
      <c r="AX253" s="13" t="s">
        <v>80</v>
      </c>
      <c r="AY253" s="241" t="s">
        <v>125</v>
      </c>
    </row>
    <row r="254" s="14" customFormat="1">
      <c r="A254" s="14"/>
      <c r="B254" s="242"/>
      <c r="C254" s="243"/>
      <c r="D254" s="223" t="s">
        <v>153</v>
      </c>
      <c r="E254" s="244" t="s">
        <v>41</v>
      </c>
      <c r="F254" s="245" t="s">
        <v>290</v>
      </c>
      <c r="G254" s="243"/>
      <c r="H254" s="246">
        <v>710.91999999999996</v>
      </c>
      <c r="I254" s="247"/>
      <c r="J254" s="243"/>
      <c r="K254" s="243"/>
      <c r="L254" s="248"/>
      <c r="M254" s="249"/>
      <c r="N254" s="250"/>
      <c r="O254" s="250"/>
      <c r="P254" s="250"/>
      <c r="Q254" s="250"/>
      <c r="R254" s="250"/>
      <c r="S254" s="250"/>
      <c r="T254" s="251"/>
      <c r="U254" s="14"/>
      <c r="V254" s="14"/>
      <c r="W254" s="14"/>
      <c r="X254" s="14"/>
      <c r="Y254" s="14"/>
      <c r="Z254" s="14"/>
      <c r="AA254" s="14"/>
      <c r="AB254" s="14"/>
      <c r="AC254" s="14"/>
      <c r="AD254" s="14"/>
      <c r="AE254" s="14"/>
      <c r="AT254" s="252" t="s">
        <v>153</v>
      </c>
      <c r="AU254" s="252" t="s">
        <v>89</v>
      </c>
      <c r="AV254" s="14" t="s">
        <v>147</v>
      </c>
      <c r="AW254" s="14" t="s">
        <v>42</v>
      </c>
      <c r="AX254" s="14" t="s">
        <v>87</v>
      </c>
      <c r="AY254" s="252" t="s">
        <v>125</v>
      </c>
    </row>
    <row r="255" s="2" customFormat="1" ht="24.15" customHeight="1">
      <c r="A255" s="42"/>
      <c r="B255" s="43"/>
      <c r="C255" s="209" t="s">
        <v>297</v>
      </c>
      <c r="D255" s="209" t="s">
        <v>128</v>
      </c>
      <c r="E255" s="210" t="s">
        <v>585</v>
      </c>
      <c r="F255" s="211" t="s">
        <v>586</v>
      </c>
      <c r="G255" s="212" t="s">
        <v>587</v>
      </c>
      <c r="H255" s="213">
        <v>1421.8399999999999</v>
      </c>
      <c r="I255" s="214"/>
      <c r="J255" s="215">
        <f>ROUND(I255*H255,2)</f>
        <v>0</v>
      </c>
      <c r="K255" s="216"/>
      <c r="L255" s="48"/>
      <c r="M255" s="217" t="s">
        <v>41</v>
      </c>
      <c r="N255" s="218" t="s">
        <v>51</v>
      </c>
      <c r="O255" s="88"/>
      <c r="P255" s="219">
        <f>O255*H255</f>
        <v>0</v>
      </c>
      <c r="Q255" s="219">
        <v>0</v>
      </c>
      <c r="R255" s="219">
        <f>Q255*H255</f>
        <v>0</v>
      </c>
      <c r="S255" s="219">
        <v>0</v>
      </c>
      <c r="T255" s="220">
        <f>S255*H255</f>
        <v>0</v>
      </c>
      <c r="U255" s="42"/>
      <c r="V255" s="42"/>
      <c r="W255" s="42"/>
      <c r="X255" s="42"/>
      <c r="Y255" s="42"/>
      <c r="Z255" s="42"/>
      <c r="AA255" s="42"/>
      <c r="AB255" s="42"/>
      <c r="AC255" s="42"/>
      <c r="AD255" s="42"/>
      <c r="AE255" s="42"/>
      <c r="AR255" s="221" t="s">
        <v>147</v>
      </c>
      <c r="AT255" s="221" t="s">
        <v>128</v>
      </c>
      <c r="AU255" s="221" t="s">
        <v>89</v>
      </c>
      <c r="AY255" s="20" t="s">
        <v>125</v>
      </c>
      <c r="BE255" s="222">
        <f>IF(N255="základní",J255,0)</f>
        <v>0</v>
      </c>
      <c r="BF255" s="222">
        <f>IF(N255="snížená",J255,0)</f>
        <v>0</v>
      </c>
      <c r="BG255" s="222">
        <f>IF(N255="zákl. přenesená",J255,0)</f>
        <v>0</v>
      </c>
      <c r="BH255" s="222">
        <f>IF(N255="sníž. přenesená",J255,0)</f>
        <v>0</v>
      </c>
      <c r="BI255" s="222">
        <f>IF(N255="nulová",J255,0)</f>
        <v>0</v>
      </c>
      <c r="BJ255" s="20" t="s">
        <v>87</v>
      </c>
      <c r="BK255" s="222">
        <f>ROUND(I255*H255,2)</f>
        <v>0</v>
      </c>
      <c r="BL255" s="20" t="s">
        <v>147</v>
      </c>
      <c r="BM255" s="221" t="s">
        <v>588</v>
      </c>
    </row>
    <row r="256" s="2" customFormat="1">
      <c r="A256" s="42"/>
      <c r="B256" s="43"/>
      <c r="C256" s="44"/>
      <c r="D256" s="223" t="s">
        <v>134</v>
      </c>
      <c r="E256" s="44"/>
      <c r="F256" s="224" t="s">
        <v>589</v>
      </c>
      <c r="G256" s="44"/>
      <c r="H256" s="44"/>
      <c r="I256" s="225"/>
      <c r="J256" s="44"/>
      <c r="K256" s="44"/>
      <c r="L256" s="48"/>
      <c r="M256" s="226"/>
      <c r="N256" s="227"/>
      <c r="O256" s="88"/>
      <c r="P256" s="88"/>
      <c r="Q256" s="88"/>
      <c r="R256" s="88"/>
      <c r="S256" s="88"/>
      <c r="T256" s="89"/>
      <c r="U256" s="42"/>
      <c r="V256" s="42"/>
      <c r="W256" s="42"/>
      <c r="X256" s="42"/>
      <c r="Y256" s="42"/>
      <c r="Z256" s="42"/>
      <c r="AA256" s="42"/>
      <c r="AB256" s="42"/>
      <c r="AC256" s="42"/>
      <c r="AD256" s="42"/>
      <c r="AE256" s="42"/>
      <c r="AT256" s="20" t="s">
        <v>134</v>
      </c>
      <c r="AU256" s="20" t="s">
        <v>89</v>
      </c>
    </row>
    <row r="257" s="2" customFormat="1">
      <c r="A257" s="42"/>
      <c r="B257" s="43"/>
      <c r="C257" s="44"/>
      <c r="D257" s="229" t="s">
        <v>151</v>
      </c>
      <c r="E257" s="44"/>
      <c r="F257" s="230" t="s">
        <v>590</v>
      </c>
      <c r="G257" s="44"/>
      <c r="H257" s="44"/>
      <c r="I257" s="225"/>
      <c r="J257" s="44"/>
      <c r="K257" s="44"/>
      <c r="L257" s="48"/>
      <c r="M257" s="226"/>
      <c r="N257" s="227"/>
      <c r="O257" s="88"/>
      <c r="P257" s="88"/>
      <c r="Q257" s="88"/>
      <c r="R257" s="88"/>
      <c r="S257" s="88"/>
      <c r="T257" s="89"/>
      <c r="U257" s="42"/>
      <c r="V257" s="42"/>
      <c r="W257" s="42"/>
      <c r="X257" s="42"/>
      <c r="Y257" s="42"/>
      <c r="Z257" s="42"/>
      <c r="AA257" s="42"/>
      <c r="AB257" s="42"/>
      <c r="AC257" s="42"/>
      <c r="AD257" s="42"/>
      <c r="AE257" s="42"/>
      <c r="AT257" s="20" t="s">
        <v>151</v>
      </c>
      <c r="AU257" s="20" t="s">
        <v>89</v>
      </c>
    </row>
    <row r="258" s="15" customFormat="1">
      <c r="A258" s="15"/>
      <c r="B258" s="257"/>
      <c r="C258" s="258"/>
      <c r="D258" s="223" t="s">
        <v>153</v>
      </c>
      <c r="E258" s="259" t="s">
        <v>41</v>
      </c>
      <c r="F258" s="260" t="s">
        <v>549</v>
      </c>
      <c r="G258" s="258"/>
      <c r="H258" s="259" t="s">
        <v>41</v>
      </c>
      <c r="I258" s="261"/>
      <c r="J258" s="258"/>
      <c r="K258" s="258"/>
      <c r="L258" s="262"/>
      <c r="M258" s="263"/>
      <c r="N258" s="264"/>
      <c r="O258" s="264"/>
      <c r="P258" s="264"/>
      <c r="Q258" s="264"/>
      <c r="R258" s="264"/>
      <c r="S258" s="264"/>
      <c r="T258" s="265"/>
      <c r="U258" s="15"/>
      <c r="V258" s="15"/>
      <c r="W258" s="15"/>
      <c r="X258" s="15"/>
      <c r="Y258" s="15"/>
      <c r="Z258" s="15"/>
      <c r="AA258" s="15"/>
      <c r="AB258" s="15"/>
      <c r="AC258" s="15"/>
      <c r="AD258" s="15"/>
      <c r="AE258" s="15"/>
      <c r="AT258" s="266" t="s">
        <v>153</v>
      </c>
      <c r="AU258" s="266" t="s">
        <v>89</v>
      </c>
      <c r="AV258" s="15" t="s">
        <v>87</v>
      </c>
      <c r="AW258" s="15" t="s">
        <v>42</v>
      </c>
      <c r="AX258" s="15" t="s">
        <v>80</v>
      </c>
      <c r="AY258" s="266" t="s">
        <v>125</v>
      </c>
    </row>
    <row r="259" s="13" customFormat="1">
      <c r="A259" s="13"/>
      <c r="B259" s="231"/>
      <c r="C259" s="232"/>
      <c r="D259" s="223" t="s">
        <v>153</v>
      </c>
      <c r="E259" s="233" t="s">
        <v>41</v>
      </c>
      <c r="F259" s="234" t="s">
        <v>591</v>
      </c>
      <c r="G259" s="232"/>
      <c r="H259" s="235">
        <v>1301.52</v>
      </c>
      <c r="I259" s="236"/>
      <c r="J259" s="232"/>
      <c r="K259" s="232"/>
      <c r="L259" s="237"/>
      <c r="M259" s="238"/>
      <c r="N259" s="239"/>
      <c r="O259" s="239"/>
      <c r="P259" s="239"/>
      <c r="Q259" s="239"/>
      <c r="R259" s="239"/>
      <c r="S259" s="239"/>
      <c r="T259" s="240"/>
      <c r="U259" s="13"/>
      <c r="V259" s="13"/>
      <c r="W259" s="13"/>
      <c r="X259" s="13"/>
      <c r="Y259" s="13"/>
      <c r="Z259" s="13"/>
      <c r="AA259" s="13"/>
      <c r="AB259" s="13"/>
      <c r="AC259" s="13"/>
      <c r="AD259" s="13"/>
      <c r="AE259" s="13"/>
      <c r="AT259" s="241" t="s">
        <v>153</v>
      </c>
      <c r="AU259" s="241" t="s">
        <v>89</v>
      </c>
      <c r="AV259" s="13" t="s">
        <v>89</v>
      </c>
      <c r="AW259" s="13" t="s">
        <v>42</v>
      </c>
      <c r="AX259" s="13" t="s">
        <v>80</v>
      </c>
      <c r="AY259" s="241" t="s">
        <v>125</v>
      </c>
    </row>
    <row r="260" s="13" customFormat="1">
      <c r="A260" s="13"/>
      <c r="B260" s="231"/>
      <c r="C260" s="232"/>
      <c r="D260" s="223" t="s">
        <v>153</v>
      </c>
      <c r="E260" s="233" t="s">
        <v>41</v>
      </c>
      <c r="F260" s="234" t="s">
        <v>592</v>
      </c>
      <c r="G260" s="232"/>
      <c r="H260" s="235">
        <v>120.31999999999999</v>
      </c>
      <c r="I260" s="236"/>
      <c r="J260" s="232"/>
      <c r="K260" s="232"/>
      <c r="L260" s="237"/>
      <c r="M260" s="238"/>
      <c r="N260" s="239"/>
      <c r="O260" s="239"/>
      <c r="P260" s="239"/>
      <c r="Q260" s="239"/>
      <c r="R260" s="239"/>
      <c r="S260" s="239"/>
      <c r="T260" s="240"/>
      <c r="U260" s="13"/>
      <c r="V260" s="13"/>
      <c r="W260" s="13"/>
      <c r="X260" s="13"/>
      <c r="Y260" s="13"/>
      <c r="Z260" s="13"/>
      <c r="AA260" s="13"/>
      <c r="AB260" s="13"/>
      <c r="AC260" s="13"/>
      <c r="AD260" s="13"/>
      <c r="AE260" s="13"/>
      <c r="AT260" s="241" t="s">
        <v>153</v>
      </c>
      <c r="AU260" s="241" t="s">
        <v>89</v>
      </c>
      <c r="AV260" s="13" t="s">
        <v>89</v>
      </c>
      <c r="AW260" s="13" t="s">
        <v>42</v>
      </c>
      <c r="AX260" s="13" t="s">
        <v>80</v>
      </c>
      <c r="AY260" s="241" t="s">
        <v>125</v>
      </c>
    </row>
    <row r="261" s="14" customFormat="1">
      <c r="A261" s="14"/>
      <c r="B261" s="242"/>
      <c r="C261" s="243"/>
      <c r="D261" s="223" t="s">
        <v>153</v>
      </c>
      <c r="E261" s="244" t="s">
        <v>41</v>
      </c>
      <c r="F261" s="245" t="s">
        <v>290</v>
      </c>
      <c r="G261" s="243"/>
      <c r="H261" s="246">
        <v>1421.8399999999999</v>
      </c>
      <c r="I261" s="247"/>
      <c r="J261" s="243"/>
      <c r="K261" s="243"/>
      <c r="L261" s="248"/>
      <c r="M261" s="249"/>
      <c r="N261" s="250"/>
      <c r="O261" s="250"/>
      <c r="P261" s="250"/>
      <c r="Q261" s="250"/>
      <c r="R261" s="250"/>
      <c r="S261" s="250"/>
      <c r="T261" s="251"/>
      <c r="U261" s="14"/>
      <c r="V261" s="14"/>
      <c r="W261" s="14"/>
      <c r="X261" s="14"/>
      <c r="Y261" s="14"/>
      <c r="Z261" s="14"/>
      <c r="AA261" s="14"/>
      <c r="AB261" s="14"/>
      <c r="AC261" s="14"/>
      <c r="AD261" s="14"/>
      <c r="AE261" s="14"/>
      <c r="AT261" s="252" t="s">
        <v>153</v>
      </c>
      <c r="AU261" s="252" t="s">
        <v>89</v>
      </c>
      <c r="AV261" s="14" t="s">
        <v>147</v>
      </c>
      <c r="AW261" s="14" t="s">
        <v>42</v>
      </c>
      <c r="AX261" s="14" t="s">
        <v>87</v>
      </c>
      <c r="AY261" s="252" t="s">
        <v>125</v>
      </c>
    </row>
    <row r="262" s="2" customFormat="1" ht="24.15" customHeight="1">
      <c r="A262" s="42"/>
      <c r="B262" s="43"/>
      <c r="C262" s="209" t="s">
        <v>304</v>
      </c>
      <c r="D262" s="209" t="s">
        <v>128</v>
      </c>
      <c r="E262" s="210" t="s">
        <v>593</v>
      </c>
      <c r="F262" s="211" t="s">
        <v>594</v>
      </c>
      <c r="G262" s="212" t="s">
        <v>477</v>
      </c>
      <c r="H262" s="213">
        <v>366.69</v>
      </c>
      <c r="I262" s="214"/>
      <c r="J262" s="215">
        <f>ROUND(I262*H262,2)</f>
        <v>0</v>
      </c>
      <c r="K262" s="216"/>
      <c r="L262" s="48"/>
      <c r="M262" s="217" t="s">
        <v>41</v>
      </c>
      <c r="N262" s="218" t="s">
        <v>51</v>
      </c>
      <c r="O262" s="88"/>
      <c r="P262" s="219">
        <f>O262*H262</f>
        <v>0</v>
      </c>
      <c r="Q262" s="219">
        <v>0</v>
      </c>
      <c r="R262" s="219">
        <f>Q262*H262</f>
        <v>0</v>
      </c>
      <c r="S262" s="219">
        <v>0</v>
      </c>
      <c r="T262" s="220">
        <f>S262*H262</f>
        <v>0</v>
      </c>
      <c r="U262" s="42"/>
      <c r="V262" s="42"/>
      <c r="W262" s="42"/>
      <c r="X262" s="42"/>
      <c r="Y262" s="42"/>
      <c r="Z262" s="42"/>
      <c r="AA262" s="42"/>
      <c r="AB262" s="42"/>
      <c r="AC262" s="42"/>
      <c r="AD262" s="42"/>
      <c r="AE262" s="42"/>
      <c r="AR262" s="221" t="s">
        <v>147</v>
      </c>
      <c r="AT262" s="221" t="s">
        <v>128</v>
      </c>
      <c r="AU262" s="221" t="s">
        <v>89</v>
      </c>
      <c r="AY262" s="20" t="s">
        <v>125</v>
      </c>
      <c r="BE262" s="222">
        <f>IF(N262="základní",J262,0)</f>
        <v>0</v>
      </c>
      <c r="BF262" s="222">
        <f>IF(N262="snížená",J262,0)</f>
        <v>0</v>
      </c>
      <c r="BG262" s="222">
        <f>IF(N262="zákl. přenesená",J262,0)</f>
        <v>0</v>
      </c>
      <c r="BH262" s="222">
        <f>IF(N262="sníž. přenesená",J262,0)</f>
        <v>0</v>
      </c>
      <c r="BI262" s="222">
        <f>IF(N262="nulová",J262,0)</f>
        <v>0</v>
      </c>
      <c r="BJ262" s="20" t="s">
        <v>87</v>
      </c>
      <c r="BK262" s="222">
        <f>ROUND(I262*H262,2)</f>
        <v>0</v>
      </c>
      <c r="BL262" s="20" t="s">
        <v>147</v>
      </c>
      <c r="BM262" s="221" t="s">
        <v>595</v>
      </c>
    </row>
    <row r="263" s="2" customFormat="1">
      <c r="A263" s="42"/>
      <c r="B263" s="43"/>
      <c r="C263" s="44"/>
      <c r="D263" s="223" t="s">
        <v>134</v>
      </c>
      <c r="E263" s="44"/>
      <c r="F263" s="224" t="s">
        <v>596</v>
      </c>
      <c r="G263" s="44"/>
      <c r="H263" s="44"/>
      <c r="I263" s="225"/>
      <c r="J263" s="44"/>
      <c r="K263" s="44"/>
      <c r="L263" s="48"/>
      <c r="M263" s="226"/>
      <c r="N263" s="227"/>
      <c r="O263" s="88"/>
      <c r="P263" s="88"/>
      <c r="Q263" s="88"/>
      <c r="R263" s="88"/>
      <c r="S263" s="88"/>
      <c r="T263" s="89"/>
      <c r="U263" s="42"/>
      <c r="V263" s="42"/>
      <c r="W263" s="42"/>
      <c r="X263" s="42"/>
      <c r="Y263" s="42"/>
      <c r="Z263" s="42"/>
      <c r="AA263" s="42"/>
      <c r="AB263" s="42"/>
      <c r="AC263" s="42"/>
      <c r="AD263" s="42"/>
      <c r="AE263" s="42"/>
      <c r="AT263" s="20" t="s">
        <v>134</v>
      </c>
      <c r="AU263" s="20" t="s">
        <v>89</v>
      </c>
    </row>
    <row r="264" s="2" customFormat="1">
      <c r="A264" s="42"/>
      <c r="B264" s="43"/>
      <c r="C264" s="44"/>
      <c r="D264" s="229" t="s">
        <v>151</v>
      </c>
      <c r="E264" s="44"/>
      <c r="F264" s="230" t="s">
        <v>597</v>
      </c>
      <c r="G264" s="44"/>
      <c r="H264" s="44"/>
      <c r="I264" s="225"/>
      <c r="J264" s="44"/>
      <c r="K264" s="44"/>
      <c r="L264" s="48"/>
      <c r="M264" s="226"/>
      <c r="N264" s="227"/>
      <c r="O264" s="88"/>
      <c r="P264" s="88"/>
      <c r="Q264" s="88"/>
      <c r="R264" s="88"/>
      <c r="S264" s="88"/>
      <c r="T264" s="89"/>
      <c r="U264" s="42"/>
      <c r="V264" s="42"/>
      <c r="W264" s="42"/>
      <c r="X264" s="42"/>
      <c r="Y264" s="42"/>
      <c r="Z264" s="42"/>
      <c r="AA264" s="42"/>
      <c r="AB264" s="42"/>
      <c r="AC264" s="42"/>
      <c r="AD264" s="42"/>
      <c r="AE264" s="42"/>
      <c r="AT264" s="20" t="s">
        <v>151</v>
      </c>
      <c r="AU264" s="20" t="s">
        <v>89</v>
      </c>
    </row>
    <row r="265" s="15" customFormat="1">
      <c r="A265" s="15"/>
      <c r="B265" s="257"/>
      <c r="C265" s="258"/>
      <c r="D265" s="223" t="s">
        <v>153</v>
      </c>
      <c r="E265" s="259" t="s">
        <v>41</v>
      </c>
      <c r="F265" s="260" t="s">
        <v>598</v>
      </c>
      <c r="G265" s="258"/>
      <c r="H265" s="259" t="s">
        <v>41</v>
      </c>
      <c r="I265" s="261"/>
      <c r="J265" s="258"/>
      <c r="K265" s="258"/>
      <c r="L265" s="262"/>
      <c r="M265" s="263"/>
      <c r="N265" s="264"/>
      <c r="O265" s="264"/>
      <c r="P265" s="264"/>
      <c r="Q265" s="264"/>
      <c r="R265" s="264"/>
      <c r="S265" s="264"/>
      <c r="T265" s="265"/>
      <c r="U265" s="15"/>
      <c r="V265" s="15"/>
      <c r="W265" s="15"/>
      <c r="X265" s="15"/>
      <c r="Y265" s="15"/>
      <c r="Z265" s="15"/>
      <c r="AA265" s="15"/>
      <c r="AB265" s="15"/>
      <c r="AC265" s="15"/>
      <c r="AD265" s="15"/>
      <c r="AE265" s="15"/>
      <c r="AT265" s="266" t="s">
        <v>153</v>
      </c>
      <c r="AU265" s="266" t="s">
        <v>89</v>
      </c>
      <c r="AV265" s="15" t="s">
        <v>87</v>
      </c>
      <c r="AW265" s="15" t="s">
        <v>42</v>
      </c>
      <c r="AX265" s="15" t="s">
        <v>80</v>
      </c>
      <c r="AY265" s="266" t="s">
        <v>125</v>
      </c>
    </row>
    <row r="266" s="13" customFormat="1">
      <c r="A266" s="13"/>
      <c r="B266" s="231"/>
      <c r="C266" s="232"/>
      <c r="D266" s="223" t="s">
        <v>153</v>
      </c>
      <c r="E266" s="233" t="s">
        <v>41</v>
      </c>
      <c r="F266" s="234" t="s">
        <v>599</v>
      </c>
      <c r="G266" s="232"/>
      <c r="H266" s="235">
        <v>340.17000000000002</v>
      </c>
      <c r="I266" s="236"/>
      <c r="J266" s="232"/>
      <c r="K266" s="232"/>
      <c r="L266" s="237"/>
      <c r="M266" s="238"/>
      <c r="N266" s="239"/>
      <c r="O266" s="239"/>
      <c r="P266" s="239"/>
      <c r="Q266" s="239"/>
      <c r="R266" s="239"/>
      <c r="S266" s="239"/>
      <c r="T266" s="240"/>
      <c r="U266" s="13"/>
      <c r="V266" s="13"/>
      <c r="W266" s="13"/>
      <c r="X266" s="13"/>
      <c r="Y266" s="13"/>
      <c r="Z266" s="13"/>
      <c r="AA266" s="13"/>
      <c r="AB266" s="13"/>
      <c r="AC266" s="13"/>
      <c r="AD266" s="13"/>
      <c r="AE266" s="13"/>
      <c r="AT266" s="241" t="s">
        <v>153</v>
      </c>
      <c r="AU266" s="241" t="s">
        <v>89</v>
      </c>
      <c r="AV266" s="13" t="s">
        <v>89</v>
      </c>
      <c r="AW266" s="13" t="s">
        <v>42</v>
      </c>
      <c r="AX266" s="13" t="s">
        <v>80</v>
      </c>
      <c r="AY266" s="241" t="s">
        <v>125</v>
      </c>
    </row>
    <row r="267" s="13" customFormat="1">
      <c r="A267" s="13"/>
      <c r="B267" s="231"/>
      <c r="C267" s="232"/>
      <c r="D267" s="223" t="s">
        <v>153</v>
      </c>
      <c r="E267" s="233" t="s">
        <v>41</v>
      </c>
      <c r="F267" s="234" t="s">
        <v>600</v>
      </c>
      <c r="G267" s="232"/>
      <c r="H267" s="235">
        <v>14.640000000000001</v>
      </c>
      <c r="I267" s="236"/>
      <c r="J267" s="232"/>
      <c r="K267" s="232"/>
      <c r="L267" s="237"/>
      <c r="M267" s="238"/>
      <c r="N267" s="239"/>
      <c r="O267" s="239"/>
      <c r="P267" s="239"/>
      <c r="Q267" s="239"/>
      <c r="R267" s="239"/>
      <c r="S267" s="239"/>
      <c r="T267" s="240"/>
      <c r="U267" s="13"/>
      <c r="V267" s="13"/>
      <c r="W267" s="13"/>
      <c r="X267" s="13"/>
      <c r="Y267" s="13"/>
      <c r="Z267" s="13"/>
      <c r="AA267" s="13"/>
      <c r="AB267" s="13"/>
      <c r="AC267" s="13"/>
      <c r="AD267" s="13"/>
      <c r="AE267" s="13"/>
      <c r="AT267" s="241" t="s">
        <v>153</v>
      </c>
      <c r="AU267" s="241" t="s">
        <v>89</v>
      </c>
      <c r="AV267" s="13" t="s">
        <v>89</v>
      </c>
      <c r="AW267" s="13" t="s">
        <v>42</v>
      </c>
      <c r="AX267" s="13" t="s">
        <v>80</v>
      </c>
      <c r="AY267" s="241" t="s">
        <v>125</v>
      </c>
    </row>
    <row r="268" s="13" customFormat="1">
      <c r="A268" s="13"/>
      <c r="B268" s="231"/>
      <c r="C268" s="232"/>
      <c r="D268" s="223" t="s">
        <v>153</v>
      </c>
      <c r="E268" s="233" t="s">
        <v>41</v>
      </c>
      <c r="F268" s="234" t="s">
        <v>601</v>
      </c>
      <c r="G268" s="232"/>
      <c r="H268" s="235">
        <v>11.880000000000001</v>
      </c>
      <c r="I268" s="236"/>
      <c r="J268" s="232"/>
      <c r="K268" s="232"/>
      <c r="L268" s="237"/>
      <c r="M268" s="238"/>
      <c r="N268" s="239"/>
      <c r="O268" s="239"/>
      <c r="P268" s="239"/>
      <c r="Q268" s="239"/>
      <c r="R268" s="239"/>
      <c r="S268" s="239"/>
      <c r="T268" s="240"/>
      <c r="U268" s="13"/>
      <c r="V268" s="13"/>
      <c r="W268" s="13"/>
      <c r="X268" s="13"/>
      <c r="Y268" s="13"/>
      <c r="Z268" s="13"/>
      <c r="AA268" s="13"/>
      <c r="AB268" s="13"/>
      <c r="AC268" s="13"/>
      <c r="AD268" s="13"/>
      <c r="AE268" s="13"/>
      <c r="AT268" s="241" t="s">
        <v>153</v>
      </c>
      <c r="AU268" s="241" t="s">
        <v>89</v>
      </c>
      <c r="AV268" s="13" t="s">
        <v>89</v>
      </c>
      <c r="AW268" s="13" t="s">
        <v>42</v>
      </c>
      <c r="AX268" s="13" t="s">
        <v>80</v>
      </c>
      <c r="AY268" s="241" t="s">
        <v>125</v>
      </c>
    </row>
    <row r="269" s="14" customFormat="1">
      <c r="A269" s="14"/>
      <c r="B269" s="242"/>
      <c r="C269" s="243"/>
      <c r="D269" s="223" t="s">
        <v>153</v>
      </c>
      <c r="E269" s="244" t="s">
        <v>41</v>
      </c>
      <c r="F269" s="245" t="s">
        <v>290</v>
      </c>
      <c r="G269" s="243"/>
      <c r="H269" s="246">
        <v>366.69</v>
      </c>
      <c r="I269" s="247"/>
      <c r="J269" s="243"/>
      <c r="K269" s="243"/>
      <c r="L269" s="248"/>
      <c r="M269" s="249"/>
      <c r="N269" s="250"/>
      <c r="O269" s="250"/>
      <c r="P269" s="250"/>
      <c r="Q269" s="250"/>
      <c r="R269" s="250"/>
      <c r="S269" s="250"/>
      <c r="T269" s="251"/>
      <c r="U269" s="14"/>
      <c r="V269" s="14"/>
      <c r="W269" s="14"/>
      <c r="X269" s="14"/>
      <c r="Y269" s="14"/>
      <c r="Z269" s="14"/>
      <c r="AA269" s="14"/>
      <c r="AB269" s="14"/>
      <c r="AC269" s="14"/>
      <c r="AD269" s="14"/>
      <c r="AE269" s="14"/>
      <c r="AT269" s="252" t="s">
        <v>153</v>
      </c>
      <c r="AU269" s="252" t="s">
        <v>89</v>
      </c>
      <c r="AV269" s="14" t="s">
        <v>147</v>
      </c>
      <c r="AW269" s="14" t="s">
        <v>42</v>
      </c>
      <c r="AX269" s="14" t="s">
        <v>87</v>
      </c>
      <c r="AY269" s="252" t="s">
        <v>125</v>
      </c>
    </row>
    <row r="270" s="2" customFormat="1" ht="24.15" customHeight="1">
      <c r="A270" s="42"/>
      <c r="B270" s="43"/>
      <c r="C270" s="267" t="s">
        <v>312</v>
      </c>
      <c r="D270" s="267" t="s">
        <v>602</v>
      </c>
      <c r="E270" s="268" t="s">
        <v>603</v>
      </c>
      <c r="F270" s="269" t="s">
        <v>604</v>
      </c>
      <c r="G270" s="270" t="s">
        <v>587</v>
      </c>
      <c r="H270" s="271">
        <v>1053.5799999999999</v>
      </c>
      <c r="I270" s="272"/>
      <c r="J270" s="273">
        <f>ROUND(I270*H270,2)</f>
        <v>0</v>
      </c>
      <c r="K270" s="274"/>
      <c r="L270" s="275"/>
      <c r="M270" s="276" t="s">
        <v>41</v>
      </c>
      <c r="N270" s="277" t="s">
        <v>51</v>
      </c>
      <c r="O270" s="88"/>
      <c r="P270" s="219">
        <f>O270*H270</f>
        <v>0</v>
      </c>
      <c r="Q270" s="219">
        <v>0</v>
      </c>
      <c r="R270" s="219">
        <f>Q270*H270</f>
        <v>0</v>
      </c>
      <c r="S270" s="219">
        <v>0</v>
      </c>
      <c r="T270" s="220">
        <f>S270*H270</f>
        <v>0</v>
      </c>
      <c r="U270" s="42"/>
      <c r="V270" s="42"/>
      <c r="W270" s="42"/>
      <c r="X270" s="42"/>
      <c r="Y270" s="42"/>
      <c r="Z270" s="42"/>
      <c r="AA270" s="42"/>
      <c r="AB270" s="42"/>
      <c r="AC270" s="42"/>
      <c r="AD270" s="42"/>
      <c r="AE270" s="42"/>
      <c r="AR270" s="221" t="s">
        <v>168</v>
      </c>
      <c r="AT270" s="221" t="s">
        <v>602</v>
      </c>
      <c r="AU270" s="221" t="s">
        <v>89</v>
      </c>
      <c r="AY270" s="20" t="s">
        <v>125</v>
      </c>
      <c r="BE270" s="222">
        <f>IF(N270="základní",J270,0)</f>
        <v>0</v>
      </c>
      <c r="BF270" s="222">
        <f>IF(N270="snížená",J270,0)</f>
        <v>0</v>
      </c>
      <c r="BG270" s="222">
        <f>IF(N270="zákl. přenesená",J270,0)</f>
        <v>0</v>
      </c>
      <c r="BH270" s="222">
        <f>IF(N270="sníž. přenesená",J270,0)</f>
        <v>0</v>
      </c>
      <c r="BI270" s="222">
        <f>IF(N270="nulová",J270,0)</f>
        <v>0</v>
      </c>
      <c r="BJ270" s="20" t="s">
        <v>87</v>
      </c>
      <c r="BK270" s="222">
        <f>ROUND(I270*H270,2)</f>
        <v>0</v>
      </c>
      <c r="BL270" s="20" t="s">
        <v>147</v>
      </c>
      <c r="BM270" s="221" t="s">
        <v>605</v>
      </c>
    </row>
    <row r="271" s="2" customFormat="1">
      <c r="A271" s="42"/>
      <c r="B271" s="43"/>
      <c r="C271" s="44"/>
      <c r="D271" s="223" t="s">
        <v>134</v>
      </c>
      <c r="E271" s="44"/>
      <c r="F271" s="224" t="s">
        <v>604</v>
      </c>
      <c r="G271" s="44"/>
      <c r="H271" s="44"/>
      <c r="I271" s="225"/>
      <c r="J271" s="44"/>
      <c r="K271" s="44"/>
      <c r="L271" s="48"/>
      <c r="M271" s="226"/>
      <c r="N271" s="227"/>
      <c r="O271" s="88"/>
      <c r="P271" s="88"/>
      <c r="Q271" s="88"/>
      <c r="R271" s="88"/>
      <c r="S271" s="88"/>
      <c r="T271" s="89"/>
      <c r="U271" s="42"/>
      <c r="V271" s="42"/>
      <c r="W271" s="42"/>
      <c r="X271" s="42"/>
      <c r="Y271" s="42"/>
      <c r="Z271" s="42"/>
      <c r="AA271" s="42"/>
      <c r="AB271" s="42"/>
      <c r="AC271" s="42"/>
      <c r="AD271" s="42"/>
      <c r="AE271" s="42"/>
      <c r="AT271" s="20" t="s">
        <v>134</v>
      </c>
      <c r="AU271" s="20" t="s">
        <v>89</v>
      </c>
    </row>
    <row r="272" s="2" customFormat="1">
      <c r="A272" s="42"/>
      <c r="B272" s="43"/>
      <c r="C272" s="44"/>
      <c r="D272" s="223" t="s">
        <v>135</v>
      </c>
      <c r="E272" s="44"/>
      <c r="F272" s="228" t="s">
        <v>606</v>
      </c>
      <c r="G272" s="44"/>
      <c r="H272" s="44"/>
      <c r="I272" s="225"/>
      <c r="J272" s="44"/>
      <c r="K272" s="44"/>
      <c r="L272" s="48"/>
      <c r="M272" s="226"/>
      <c r="N272" s="227"/>
      <c r="O272" s="88"/>
      <c r="P272" s="88"/>
      <c r="Q272" s="88"/>
      <c r="R272" s="88"/>
      <c r="S272" s="88"/>
      <c r="T272" s="89"/>
      <c r="U272" s="42"/>
      <c r="V272" s="42"/>
      <c r="W272" s="42"/>
      <c r="X272" s="42"/>
      <c r="Y272" s="42"/>
      <c r="Z272" s="42"/>
      <c r="AA272" s="42"/>
      <c r="AB272" s="42"/>
      <c r="AC272" s="42"/>
      <c r="AD272" s="42"/>
      <c r="AE272" s="42"/>
      <c r="AT272" s="20" t="s">
        <v>135</v>
      </c>
      <c r="AU272" s="20" t="s">
        <v>89</v>
      </c>
    </row>
    <row r="273" s="15" customFormat="1">
      <c r="A273" s="15"/>
      <c r="B273" s="257"/>
      <c r="C273" s="258"/>
      <c r="D273" s="223" t="s">
        <v>153</v>
      </c>
      <c r="E273" s="259" t="s">
        <v>41</v>
      </c>
      <c r="F273" s="260" t="s">
        <v>598</v>
      </c>
      <c r="G273" s="258"/>
      <c r="H273" s="259" t="s">
        <v>41</v>
      </c>
      <c r="I273" s="261"/>
      <c r="J273" s="258"/>
      <c r="K273" s="258"/>
      <c r="L273" s="262"/>
      <c r="M273" s="263"/>
      <c r="N273" s="264"/>
      <c r="O273" s="264"/>
      <c r="P273" s="264"/>
      <c r="Q273" s="264"/>
      <c r="R273" s="264"/>
      <c r="S273" s="264"/>
      <c r="T273" s="265"/>
      <c r="U273" s="15"/>
      <c r="V273" s="15"/>
      <c r="W273" s="15"/>
      <c r="X273" s="15"/>
      <c r="Y273" s="15"/>
      <c r="Z273" s="15"/>
      <c r="AA273" s="15"/>
      <c r="AB273" s="15"/>
      <c r="AC273" s="15"/>
      <c r="AD273" s="15"/>
      <c r="AE273" s="15"/>
      <c r="AT273" s="266" t="s">
        <v>153</v>
      </c>
      <c r="AU273" s="266" t="s">
        <v>89</v>
      </c>
      <c r="AV273" s="15" t="s">
        <v>87</v>
      </c>
      <c r="AW273" s="15" t="s">
        <v>42</v>
      </c>
      <c r="AX273" s="15" t="s">
        <v>80</v>
      </c>
      <c r="AY273" s="266" t="s">
        <v>125</v>
      </c>
    </row>
    <row r="274" s="13" customFormat="1">
      <c r="A274" s="13"/>
      <c r="B274" s="231"/>
      <c r="C274" s="232"/>
      <c r="D274" s="223" t="s">
        <v>153</v>
      </c>
      <c r="E274" s="233" t="s">
        <v>41</v>
      </c>
      <c r="F274" s="234" t="s">
        <v>607</v>
      </c>
      <c r="G274" s="232"/>
      <c r="H274" s="235">
        <v>488.06999999999999</v>
      </c>
      <c r="I274" s="236"/>
      <c r="J274" s="232"/>
      <c r="K274" s="232"/>
      <c r="L274" s="237"/>
      <c r="M274" s="238"/>
      <c r="N274" s="239"/>
      <c r="O274" s="239"/>
      <c r="P274" s="239"/>
      <c r="Q274" s="239"/>
      <c r="R274" s="239"/>
      <c r="S274" s="239"/>
      <c r="T274" s="240"/>
      <c r="U274" s="13"/>
      <c r="V274" s="13"/>
      <c r="W274" s="13"/>
      <c r="X274" s="13"/>
      <c r="Y274" s="13"/>
      <c r="Z274" s="13"/>
      <c r="AA274" s="13"/>
      <c r="AB274" s="13"/>
      <c r="AC274" s="13"/>
      <c r="AD274" s="13"/>
      <c r="AE274" s="13"/>
      <c r="AT274" s="241" t="s">
        <v>153</v>
      </c>
      <c r="AU274" s="241" t="s">
        <v>89</v>
      </c>
      <c r="AV274" s="13" t="s">
        <v>89</v>
      </c>
      <c r="AW274" s="13" t="s">
        <v>42</v>
      </c>
      <c r="AX274" s="13" t="s">
        <v>80</v>
      </c>
      <c r="AY274" s="241" t="s">
        <v>125</v>
      </c>
    </row>
    <row r="275" s="13" customFormat="1">
      <c r="A275" s="13"/>
      <c r="B275" s="231"/>
      <c r="C275" s="232"/>
      <c r="D275" s="223" t="s">
        <v>153</v>
      </c>
      <c r="E275" s="233" t="s">
        <v>41</v>
      </c>
      <c r="F275" s="234" t="s">
        <v>608</v>
      </c>
      <c r="G275" s="232"/>
      <c r="H275" s="235">
        <v>26.84</v>
      </c>
      <c r="I275" s="236"/>
      <c r="J275" s="232"/>
      <c r="K275" s="232"/>
      <c r="L275" s="237"/>
      <c r="M275" s="238"/>
      <c r="N275" s="239"/>
      <c r="O275" s="239"/>
      <c r="P275" s="239"/>
      <c r="Q275" s="239"/>
      <c r="R275" s="239"/>
      <c r="S275" s="239"/>
      <c r="T275" s="240"/>
      <c r="U275" s="13"/>
      <c r="V275" s="13"/>
      <c r="W275" s="13"/>
      <c r="X275" s="13"/>
      <c r="Y275" s="13"/>
      <c r="Z275" s="13"/>
      <c r="AA275" s="13"/>
      <c r="AB275" s="13"/>
      <c r="AC275" s="13"/>
      <c r="AD275" s="13"/>
      <c r="AE275" s="13"/>
      <c r="AT275" s="241" t="s">
        <v>153</v>
      </c>
      <c r="AU275" s="241" t="s">
        <v>89</v>
      </c>
      <c r="AV275" s="13" t="s">
        <v>89</v>
      </c>
      <c r="AW275" s="13" t="s">
        <v>42</v>
      </c>
      <c r="AX275" s="13" t="s">
        <v>80</v>
      </c>
      <c r="AY275" s="241" t="s">
        <v>125</v>
      </c>
    </row>
    <row r="276" s="13" customFormat="1">
      <c r="A276" s="13"/>
      <c r="B276" s="231"/>
      <c r="C276" s="232"/>
      <c r="D276" s="223" t="s">
        <v>153</v>
      </c>
      <c r="E276" s="233" t="s">
        <v>41</v>
      </c>
      <c r="F276" s="234" t="s">
        <v>601</v>
      </c>
      <c r="G276" s="232"/>
      <c r="H276" s="235">
        <v>11.880000000000001</v>
      </c>
      <c r="I276" s="236"/>
      <c r="J276" s="232"/>
      <c r="K276" s="232"/>
      <c r="L276" s="237"/>
      <c r="M276" s="238"/>
      <c r="N276" s="239"/>
      <c r="O276" s="239"/>
      <c r="P276" s="239"/>
      <c r="Q276" s="239"/>
      <c r="R276" s="239"/>
      <c r="S276" s="239"/>
      <c r="T276" s="240"/>
      <c r="U276" s="13"/>
      <c r="V276" s="13"/>
      <c r="W276" s="13"/>
      <c r="X276" s="13"/>
      <c r="Y276" s="13"/>
      <c r="Z276" s="13"/>
      <c r="AA276" s="13"/>
      <c r="AB276" s="13"/>
      <c r="AC276" s="13"/>
      <c r="AD276" s="13"/>
      <c r="AE276" s="13"/>
      <c r="AT276" s="241" t="s">
        <v>153</v>
      </c>
      <c r="AU276" s="241" t="s">
        <v>89</v>
      </c>
      <c r="AV276" s="13" t="s">
        <v>89</v>
      </c>
      <c r="AW276" s="13" t="s">
        <v>42</v>
      </c>
      <c r="AX276" s="13" t="s">
        <v>80</v>
      </c>
      <c r="AY276" s="241" t="s">
        <v>125</v>
      </c>
    </row>
    <row r="277" s="16" customFormat="1">
      <c r="A277" s="16"/>
      <c r="B277" s="278"/>
      <c r="C277" s="279"/>
      <c r="D277" s="223" t="s">
        <v>153</v>
      </c>
      <c r="E277" s="280" t="s">
        <v>41</v>
      </c>
      <c r="F277" s="281" t="s">
        <v>609</v>
      </c>
      <c r="G277" s="279"/>
      <c r="H277" s="282">
        <v>526.78999999999996</v>
      </c>
      <c r="I277" s="283"/>
      <c r="J277" s="279"/>
      <c r="K277" s="279"/>
      <c r="L277" s="284"/>
      <c r="M277" s="285"/>
      <c r="N277" s="286"/>
      <c r="O277" s="286"/>
      <c r="P277" s="286"/>
      <c r="Q277" s="286"/>
      <c r="R277" s="286"/>
      <c r="S277" s="286"/>
      <c r="T277" s="287"/>
      <c r="U277" s="16"/>
      <c r="V277" s="16"/>
      <c r="W277" s="16"/>
      <c r="X277" s="16"/>
      <c r="Y277" s="16"/>
      <c r="Z277" s="16"/>
      <c r="AA277" s="16"/>
      <c r="AB277" s="16"/>
      <c r="AC277" s="16"/>
      <c r="AD277" s="16"/>
      <c r="AE277" s="16"/>
      <c r="AT277" s="288" t="s">
        <v>153</v>
      </c>
      <c r="AU277" s="288" t="s">
        <v>89</v>
      </c>
      <c r="AV277" s="16" t="s">
        <v>141</v>
      </c>
      <c r="AW277" s="16" t="s">
        <v>42</v>
      </c>
      <c r="AX277" s="16" t="s">
        <v>80</v>
      </c>
      <c r="AY277" s="288" t="s">
        <v>125</v>
      </c>
    </row>
    <row r="278" s="13" customFormat="1">
      <c r="A278" s="13"/>
      <c r="B278" s="231"/>
      <c r="C278" s="232"/>
      <c r="D278" s="223" t="s">
        <v>153</v>
      </c>
      <c r="E278" s="233" t="s">
        <v>41</v>
      </c>
      <c r="F278" s="234" t="s">
        <v>610</v>
      </c>
      <c r="G278" s="232"/>
      <c r="H278" s="235">
        <v>1053.5799999999999</v>
      </c>
      <c r="I278" s="236"/>
      <c r="J278" s="232"/>
      <c r="K278" s="232"/>
      <c r="L278" s="237"/>
      <c r="M278" s="238"/>
      <c r="N278" s="239"/>
      <c r="O278" s="239"/>
      <c r="P278" s="239"/>
      <c r="Q278" s="239"/>
      <c r="R278" s="239"/>
      <c r="S278" s="239"/>
      <c r="T278" s="240"/>
      <c r="U278" s="13"/>
      <c r="V278" s="13"/>
      <c r="W278" s="13"/>
      <c r="X278" s="13"/>
      <c r="Y278" s="13"/>
      <c r="Z278" s="13"/>
      <c r="AA278" s="13"/>
      <c r="AB278" s="13"/>
      <c r="AC278" s="13"/>
      <c r="AD278" s="13"/>
      <c r="AE278" s="13"/>
      <c r="AT278" s="241" t="s">
        <v>153</v>
      </c>
      <c r="AU278" s="241" t="s">
        <v>89</v>
      </c>
      <c r="AV278" s="13" t="s">
        <v>89</v>
      </c>
      <c r="AW278" s="13" t="s">
        <v>42</v>
      </c>
      <c r="AX278" s="13" t="s">
        <v>87</v>
      </c>
      <c r="AY278" s="241" t="s">
        <v>125</v>
      </c>
    </row>
    <row r="279" s="2" customFormat="1" ht="24.15" customHeight="1">
      <c r="A279" s="42"/>
      <c r="B279" s="43"/>
      <c r="C279" s="209" t="s">
        <v>317</v>
      </c>
      <c r="D279" s="209" t="s">
        <v>128</v>
      </c>
      <c r="E279" s="210" t="s">
        <v>611</v>
      </c>
      <c r="F279" s="211" t="s">
        <v>612</v>
      </c>
      <c r="G279" s="212" t="s">
        <v>477</v>
      </c>
      <c r="H279" s="213">
        <v>151.91</v>
      </c>
      <c r="I279" s="214"/>
      <c r="J279" s="215">
        <f>ROUND(I279*H279,2)</f>
        <v>0</v>
      </c>
      <c r="K279" s="216"/>
      <c r="L279" s="48"/>
      <c r="M279" s="217" t="s">
        <v>41</v>
      </c>
      <c r="N279" s="218" t="s">
        <v>51</v>
      </c>
      <c r="O279" s="88"/>
      <c r="P279" s="219">
        <f>O279*H279</f>
        <v>0</v>
      </c>
      <c r="Q279" s="219">
        <v>0</v>
      </c>
      <c r="R279" s="219">
        <f>Q279*H279</f>
        <v>0</v>
      </c>
      <c r="S279" s="219">
        <v>0</v>
      </c>
      <c r="T279" s="220">
        <f>S279*H279</f>
        <v>0</v>
      </c>
      <c r="U279" s="42"/>
      <c r="V279" s="42"/>
      <c r="W279" s="42"/>
      <c r="X279" s="42"/>
      <c r="Y279" s="42"/>
      <c r="Z279" s="42"/>
      <c r="AA279" s="42"/>
      <c r="AB279" s="42"/>
      <c r="AC279" s="42"/>
      <c r="AD279" s="42"/>
      <c r="AE279" s="42"/>
      <c r="AR279" s="221" t="s">
        <v>147</v>
      </c>
      <c r="AT279" s="221" t="s">
        <v>128</v>
      </c>
      <c r="AU279" s="221" t="s">
        <v>89</v>
      </c>
      <c r="AY279" s="20" t="s">
        <v>125</v>
      </c>
      <c r="BE279" s="222">
        <f>IF(N279="základní",J279,0)</f>
        <v>0</v>
      </c>
      <c r="BF279" s="222">
        <f>IF(N279="snížená",J279,0)</f>
        <v>0</v>
      </c>
      <c r="BG279" s="222">
        <f>IF(N279="zákl. přenesená",J279,0)</f>
        <v>0</v>
      </c>
      <c r="BH279" s="222">
        <f>IF(N279="sníž. přenesená",J279,0)</f>
        <v>0</v>
      </c>
      <c r="BI279" s="222">
        <f>IF(N279="nulová",J279,0)</f>
        <v>0</v>
      </c>
      <c r="BJ279" s="20" t="s">
        <v>87</v>
      </c>
      <c r="BK279" s="222">
        <f>ROUND(I279*H279,2)</f>
        <v>0</v>
      </c>
      <c r="BL279" s="20" t="s">
        <v>147</v>
      </c>
      <c r="BM279" s="221" t="s">
        <v>613</v>
      </c>
    </row>
    <row r="280" s="2" customFormat="1">
      <c r="A280" s="42"/>
      <c r="B280" s="43"/>
      <c r="C280" s="44"/>
      <c r="D280" s="223" t="s">
        <v>134</v>
      </c>
      <c r="E280" s="44"/>
      <c r="F280" s="224" t="s">
        <v>614</v>
      </c>
      <c r="G280" s="44"/>
      <c r="H280" s="44"/>
      <c r="I280" s="225"/>
      <c r="J280" s="44"/>
      <c r="K280" s="44"/>
      <c r="L280" s="48"/>
      <c r="M280" s="226"/>
      <c r="N280" s="227"/>
      <c r="O280" s="88"/>
      <c r="P280" s="88"/>
      <c r="Q280" s="88"/>
      <c r="R280" s="88"/>
      <c r="S280" s="88"/>
      <c r="T280" s="89"/>
      <c r="U280" s="42"/>
      <c r="V280" s="42"/>
      <c r="W280" s="42"/>
      <c r="X280" s="42"/>
      <c r="Y280" s="42"/>
      <c r="Z280" s="42"/>
      <c r="AA280" s="42"/>
      <c r="AB280" s="42"/>
      <c r="AC280" s="42"/>
      <c r="AD280" s="42"/>
      <c r="AE280" s="42"/>
      <c r="AT280" s="20" t="s">
        <v>134</v>
      </c>
      <c r="AU280" s="20" t="s">
        <v>89</v>
      </c>
    </row>
    <row r="281" s="2" customFormat="1">
      <c r="A281" s="42"/>
      <c r="B281" s="43"/>
      <c r="C281" s="44"/>
      <c r="D281" s="229" t="s">
        <v>151</v>
      </c>
      <c r="E281" s="44"/>
      <c r="F281" s="230" t="s">
        <v>615</v>
      </c>
      <c r="G281" s="44"/>
      <c r="H281" s="44"/>
      <c r="I281" s="225"/>
      <c r="J281" s="44"/>
      <c r="K281" s="44"/>
      <c r="L281" s="48"/>
      <c r="M281" s="226"/>
      <c r="N281" s="227"/>
      <c r="O281" s="88"/>
      <c r="P281" s="88"/>
      <c r="Q281" s="88"/>
      <c r="R281" s="88"/>
      <c r="S281" s="88"/>
      <c r="T281" s="89"/>
      <c r="U281" s="42"/>
      <c r="V281" s="42"/>
      <c r="W281" s="42"/>
      <c r="X281" s="42"/>
      <c r="Y281" s="42"/>
      <c r="Z281" s="42"/>
      <c r="AA281" s="42"/>
      <c r="AB281" s="42"/>
      <c r="AC281" s="42"/>
      <c r="AD281" s="42"/>
      <c r="AE281" s="42"/>
      <c r="AT281" s="20" t="s">
        <v>151</v>
      </c>
      <c r="AU281" s="20" t="s">
        <v>89</v>
      </c>
    </row>
    <row r="282" s="13" customFormat="1">
      <c r="A282" s="13"/>
      <c r="B282" s="231"/>
      <c r="C282" s="232"/>
      <c r="D282" s="223" t="s">
        <v>153</v>
      </c>
      <c r="E282" s="233" t="s">
        <v>41</v>
      </c>
      <c r="F282" s="234" t="s">
        <v>616</v>
      </c>
      <c r="G282" s="232"/>
      <c r="H282" s="235">
        <v>133.11000000000001</v>
      </c>
      <c r="I282" s="236"/>
      <c r="J282" s="232"/>
      <c r="K282" s="232"/>
      <c r="L282" s="237"/>
      <c r="M282" s="238"/>
      <c r="N282" s="239"/>
      <c r="O282" s="239"/>
      <c r="P282" s="239"/>
      <c r="Q282" s="239"/>
      <c r="R282" s="239"/>
      <c r="S282" s="239"/>
      <c r="T282" s="240"/>
      <c r="U282" s="13"/>
      <c r="V282" s="13"/>
      <c r="W282" s="13"/>
      <c r="X282" s="13"/>
      <c r="Y282" s="13"/>
      <c r="Z282" s="13"/>
      <c r="AA282" s="13"/>
      <c r="AB282" s="13"/>
      <c r="AC282" s="13"/>
      <c r="AD282" s="13"/>
      <c r="AE282" s="13"/>
      <c r="AT282" s="241" t="s">
        <v>153</v>
      </c>
      <c r="AU282" s="241" t="s">
        <v>89</v>
      </c>
      <c r="AV282" s="13" t="s">
        <v>89</v>
      </c>
      <c r="AW282" s="13" t="s">
        <v>42</v>
      </c>
      <c r="AX282" s="13" t="s">
        <v>80</v>
      </c>
      <c r="AY282" s="241" t="s">
        <v>125</v>
      </c>
    </row>
    <row r="283" s="13" customFormat="1">
      <c r="A283" s="13"/>
      <c r="B283" s="231"/>
      <c r="C283" s="232"/>
      <c r="D283" s="223" t="s">
        <v>153</v>
      </c>
      <c r="E283" s="233" t="s">
        <v>41</v>
      </c>
      <c r="F283" s="234" t="s">
        <v>617</v>
      </c>
      <c r="G283" s="232"/>
      <c r="H283" s="235">
        <v>12.199999999999999</v>
      </c>
      <c r="I283" s="236"/>
      <c r="J283" s="232"/>
      <c r="K283" s="232"/>
      <c r="L283" s="237"/>
      <c r="M283" s="238"/>
      <c r="N283" s="239"/>
      <c r="O283" s="239"/>
      <c r="P283" s="239"/>
      <c r="Q283" s="239"/>
      <c r="R283" s="239"/>
      <c r="S283" s="239"/>
      <c r="T283" s="240"/>
      <c r="U283" s="13"/>
      <c r="V283" s="13"/>
      <c r="W283" s="13"/>
      <c r="X283" s="13"/>
      <c r="Y283" s="13"/>
      <c r="Z283" s="13"/>
      <c r="AA283" s="13"/>
      <c r="AB283" s="13"/>
      <c r="AC283" s="13"/>
      <c r="AD283" s="13"/>
      <c r="AE283" s="13"/>
      <c r="AT283" s="241" t="s">
        <v>153</v>
      </c>
      <c r="AU283" s="241" t="s">
        <v>89</v>
      </c>
      <c r="AV283" s="13" t="s">
        <v>89</v>
      </c>
      <c r="AW283" s="13" t="s">
        <v>42</v>
      </c>
      <c r="AX283" s="13" t="s">
        <v>80</v>
      </c>
      <c r="AY283" s="241" t="s">
        <v>125</v>
      </c>
    </row>
    <row r="284" s="13" customFormat="1">
      <c r="A284" s="13"/>
      <c r="B284" s="231"/>
      <c r="C284" s="232"/>
      <c r="D284" s="223" t="s">
        <v>153</v>
      </c>
      <c r="E284" s="233" t="s">
        <v>41</v>
      </c>
      <c r="F284" s="234" t="s">
        <v>618</v>
      </c>
      <c r="G284" s="232"/>
      <c r="H284" s="235">
        <v>6.5999999999999996</v>
      </c>
      <c r="I284" s="236"/>
      <c r="J284" s="232"/>
      <c r="K284" s="232"/>
      <c r="L284" s="237"/>
      <c r="M284" s="238"/>
      <c r="N284" s="239"/>
      <c r="O284" s="239"/>
      <c r="P284" s="239"/>
      <c r="Q284" s="239"/>
      <c r="R284" s="239"/>
      <c r="S284" s="239"/>
      <c r="T284" s="240"/>
      <c r="U284" s="13"/>
      <c r="V284" s="13"/>
      <c r="W284" s="13"/>
      <c r="X284" s="13"/>
      <c r="Y284" s="13"/>
      <c r="Z284" s="13"/>
      <c r="AA284" s="13"/>
      <c r="AB284" s="13"/>
      <c r="AC284" s="13"/>
      <c r="AD284" s="13"/>
      <c r="AE284" s="13"/>
      <c r="AT284" s="241" t="s">
        <v>153</v>
      </c>
      <c r="AU284" s="241" t="s">
        <v>89</v>
      </c>
      <c r="AV284" s="13" t="s">
        <v>89</v>
      </c>
      <c r="AW284" s="13" t="s">
        <v>42</v>
      </c>
      <c r="AX284" s="13" t="s">
        <v>80</v>
      </c>
      <c r="AY284" s="241" t="s">
        <v>125</v>
      </c>
    </row>
    <row r="285" s="14" customFormat="1">
      <c r="A285" s="14"/>
      <c r="B285" s="242"/>
      <c r="C285" s="243"/>
      <c r="D285" s="223" t="s">
        <v>153</v>
      </c>
      <c r="E285" s="244" t="s">
        <v>41</v>
      </c>
      <c r="F285" s="245" t="s">
        <v>290</v>
      </c>
      <c r="G285" s="243"/>
      <c r="H285" s="246">
        <v>151.91</v>
      </c>
      <c r="I285" s="247"/>
      <c r="J285" s="243"/>
      <c r="K285" s="243"/>
      <c r="L285" s="248"/>
      <c r="M285" s="249"/>
      <c r="N285" s="250"/>
      <c r="O285" s="250"/>
      <c r="P285" s="250"/>
      <c r="Q285" s="250"/>
      <c r="R285" s="250"/>
      <c r="S285" s="250"/>
      <c r="T285" s="251"/>
      <c r="U285" s="14"/>
      <c r="V285" s="14"/>
      <c r="W285" s="14"/>
      <c r="X285" s="14"/>
      <c r="Y285" s="14"/>
      <c r="Z285" s="14"/>
      <c r="AA285" s="14"/>
      <c r="AB285" s="14"/>
      <c r="AC285" s="14"/>
      <c r="AD285" s="14"/>
      <c r="AE285" s="14"/>
      <c r="AT285" s="252" t="s">
        <v>153</v>
      </c>
      <c r="AU285" s="252" t="s">
        <v>89</v>
      </c>
      <c r="AV285" s="14" t="s">
        <v>147</v>
      </c>
      <c r="AW285" s="14" t="s">
        <v>42</v>
      </c>
      <c r="AX285" s="14" t="s">
        <v>87</v>
      </c>
      <c r="AY285" s="252" t="s">
        <v>125</v>
      </c>
    </row>
    <row r="286" s="2" customFormat="1" ht="16.5" customHeight="1">
      <c r="A286" s="42"/>
      <c r="B286" s="43"/>
      <c r="C286" s="267" t="s">
        <v>324</v>
      </c>
      <c r="D286" s="267" t="s">
        <v>602</v>
      </c>
      <c r="E286" s="268" t="s">
        <v>619</v>
      </c>
      <c r="F286" s="269" t="s">
        <v>620</v>
      </c>
      <c r="G286" s="270" t="s">
        <v>587</v>
      </c>
      <c r="H286" s="271">
        <v>303.81999999999999</v>
      </c>
      <c r="I286" s="272"/>
      <c r="J286" s="273">
        <f>ROUND(I286*H286,2)</f>
        <v>0</v>
      </c>
      <c r="K286" s="274"/>
      <c r="L286" s="275"/>
      <c r="M286" s="276" t="s">
        <v>41</v>
      </c>
      <c r="N286" s="277" t="s">
        <v>51</v>
      </c>
      <c r="O286" s="88"/>
      <c r="P286" s="219">
        <f>O286*H286</f>
        <v>0</v>
      </c>
      <c r="Q286" s="219">
        <v>0</v>
      </c>
      <c r="R286" s="219">
        <f>Q286*H286</f>
        <v>0</v>
      </c>
      <c r="S286" s="219">
        <v>0</v>
      </c>
      <c r="T286" s="220">
        <f>S286*H286</f>
        <v>0</v>
      </c>
      <c r="U286" s="42"/>
      <c r="V286" s="42"/>
      <c r="W286" s="42"/>
      <c r="X286" s="42"/>
      <c r="Y286" s="42"/>
      <c r="Z286" s="42"/>
      <c r="AA286" s="42"/>
      <c r="AB286" s="42"/>
      <c r="AC286" s="42"/>
      <c r="AD286" s="42"/>
      <c r="AE286" s="42"/>
      <c r="AR286" s="221" t="s">
        <v>168</v>
      </c>
      <c r="AT286" s="221" t="s">
        <v>602</v>
      </c>
      <c r="AU286" s="221" t="s">
        <v>89</v>
      </c>
      <c r="AY286" s="20" t="s">
        <v>125</v>
      </c>
      <c r="BE286" s="222">
        <f>IF(N286="základní",J286,0)</f>
        <v>0</v>
      </c>
      <c r="BF286" s="222">
        <f>IF(N286="snížená",J286,0)</f>
        <v>0</v>
      </c>
      <c r="BG286" s="222">
        <f>IF(N286="zákl. přenesená",J286,0)</f>
        <v>0</v>
      </c>
      <c r="BH286" s="222">
        <f>IF(N286="sníž. přenesená",J286,0)</f>
        <v>0</v>
      </c>
      <c r="BI286" s="222">
        <f>IF(N286="nulová",J286,0)</f>
        <v>0</v>
      </c>
      <c r="BJ286" s="20" t="s">
        <v>87</v>
      </c>
      <c r="BK286" s="222">
        <f>ROUND(I286*H286,2)</f>
        <v>0</v>
      </c>
      <c r="BL286" s="20" t="s">
        <v>147</v>
      </c>
      <c r="BM286" s="221" t="s">
        <v>621</v>
      </c>
    </row>
    <row r="287" s="2" customFormat="1">
      <c r="A287" s="42"/>
      <c r="B287" s="43"/>
      <c r="C287" s="44"/>
      <c r="D287" s="223" t="s">
        <v>134</v>
      </c>
      <c r="E287" s="44"/>
      <c r="F287" s="224" t="s">
        <v>620</v>
      </c>
      <c r="G287" s="44"/>
      <c r="H287" s="44"/>
      <c r="I287" s="225"/>
      <c r="J287" s="44"/>
      <c r="K287" s="44"/>
      <c r="L287" s="48"/>
      <c r="M287" s="226"/>
      <c r="N287" s="227"/>
      <c r="O287" s="88"/>
      <c r="P287" s="88"/>
      <c r="Q287" s="88"/>
      <c r="R287" s="88"/>
      <c r="S287" s="88"/>
      <c r="T287" s="89"/>
      <c r="U287" s="42"/>
      <c r="V287" s="42"/>
      <c r="W287" s="42"/>
      <c r="X287" s="42"/>
      <c r="Y287" s="42"/>
      <c r="Z287" s="42"/>
      <c r="AA287" s="42"/>
      <c r="AB287" s="42"/>
      <c r="AC287" s="42"/>
      <c r="AD287" s="42"/>
      <c r="AE287" s="42"/>
      <c r="AT287" s="20" t="s">
        <v>134</v>
      </c>
      <c r="AU287" s="20" t="s">
        <v>89</v>
      </c>
    </row>
    <row r="288" s="13" customFormat="1">
      <c r="A288" s="13"/>
      <c r="B288" s="231"/>
      <c r="C288" s="232"/>
      <c r="D288" s="223" t="s">
        <v>153</v>
      </c>
      <c r="E288" s="233" t="s">
        <v>41</v>
      </c>
      <c r="F288" s="234" t="s">
        <v>616</v>
      </c>
      <c r="G288" s="232"/>
      <c r="H288" s="235">
        <v>133.11000000000001</v>
      </c>
      <c r="I288" s="236"/>
      <c r="J288" s="232"/>
      <c r="K288" s="232"/>
      <c r="L288" s="237"/>
      <c r="M288" s="238"/>
      <c r="N288" s="239"/>
      <c r="O288" s="239"/>
      <c r="P288" s="239"/>
      <c r="Q288" s="239"/>
      <c r="R288" s="239"/>
      <c r="S288" s="239"/>
      <c r="T288" s="240"/>
      <c r="U288" s="13"/>
      <c r="V288" s="13"/>
      <c r="W288" s="13"/>
      <c r="X288" s="13"/>
      <c r="Y288" s="13"/>
      <c r="Z288" s="13"/>
      <c r="AA288" s="13"/>
      <c r="AB288" s="13"/>
      <c r="AC288" s="13"/>
      <c r="AD288" s="13"/>
      <c r="AE288" s="13"/>
      <c r="AT288" s="241" t="s">
        <v>153</v>
      </c>
      <c r="AU288" s="241" t="s">
        <v>89</v>
      </c>
      <c r="AV288" s="13" t="s">
        <v>89</v>
      </c>
      <c r="AW288" s="13" t="s">
        <v>42</v>
      </c>
      <c r="AX288" s="13" t="s">
        <v>80</v>
      </c>
      <c r="AY288" s="241" t="s">
        <v>125</v>
      </c>
    </row>
    <row r="289" s="13" customFormat="1">
      <c r="A289" s="13"/>
      <c r="B289" s="231"/>
      <c r="C289" s="232"/>
      <c r="D289" s="223" t="s">
        <v>153</v>
      </c>
      <c r="E289" s="233" t="s">
        <v>41</v>
      </c>
      <c r="F289" s="234" t="s">
        <v>617</v>
      </c>
      <c r="G289" s="232"/>
      <c r="H289" s="235">
        <v>12.199999999999999</v>
      </c>
      <c r="I289" s="236"/>
      <c r="J289" s="232"/>
      <c r="K289" s="232"/>
      <c r="L289" s="237"/>
      <c r="M289" s="238"/>
      <c r="N289" s="239"/>
      <c r="O289" s="239"/>
      <c r="P289" s="239"/>
      <c r="Q289" s="239"/>
      <c r="R289" s="239"/>
      <c r="S289" s="239"/>
      <c r="T289" s="240"/>
      <c r="U289" s="13"/>
      <c r="V289" s="13"/>
      <c r="W289" s="13"/>
      <c r="X289" s="13"/>
      <c r="Y289" s="13"/>
      <c r="Z289" s="13"/>
      <c r="AA289" s="13"/>
      <c r="AB289" s="13"/>
      <c r="AC289" s="13"/>
      <c r="AD289" s="13"/>
      <c r="AE289" s="13"/>
      <c r="AT289" s="241" t="s">
        <v>153</v>
      </c>
      <c r="AU289" s="241" t="s">
        <v>89</v>
      </c>
      <c r="AV289" s="13" t="s">
        <v>89</v>
      </c>
      <c r="AW289" s="13" t="s">
        <v>42</v>
      </c>
      <c r="AX289" s="13" t="s">
        <v>80</v>
      </c>
      <c r="AY289" s="241" t="s">
        <v>125</v>
      </c>
    </row>
    <row r="290" s="13" customFormat="1">
      <c r="A290" s="13"/>
      <c r="B290" s="231"/>
      <c r="C290" s="232"/>
      <c r="D290" s="223" t="s">
        <v>153</v>
      </c>
      <c r="E290" s="233" t="s">
        <v>41</v>
      </c>
      <c r="F290" s="234" t="s">
        <v>618</v>
      </c>
      <c r="G290" s="232"/>
      <c r="H290" s="235">
        <v>6.5999999999999996</v>
      </c>
      <c r="I290" s="236"/>
      <c r="J290" s="232"/>
      <c r="K290" s="232"/>
      <c r="L290" s="237"/>
      <c r="M290" s="238"/>
      <c r="N290" s="239"/>
      <c r="O290" s="239"/>
      <c r="P290" s="239"/>
      <c r="Q290" s="239"/>
      <c r="R290" s="239"/>
      <c r="S290" s="239"/>
      <c r="T290" s="240"/>
      <c r="U290" s="13"/>
      <c r="V290" s="13"/>
      <c r="W290" s="13"/>
      <c r="X290" s="13"/>
      <c r="Y290" s="13"/>
      <c r="Z290" s="13"/>
      <c r="AA290" s="13"/>
      <c r="AB290" s="13"/>
      <c r="AC290" s="13"/>
      <c r="AD290" s="13"/>
      <c r="AE290" s="13"/>
      <c r="AT290" s="241" t="s">
        <v>153</v>
      </c>
      <c r="AU290" s="241" t="s">
        <v>89</v>
      </c>
      <c r="AV290" s="13" t="s">
        <v>89</v>
      </c>
      <c r="AW290" s="13" t="s">
        <v>42</v>
      </c>
      <c r="AX290" s="13" t="s">
        <v>80</v>
      </c>
      <c r="AY290" s="241" t="s">
        <v>125</v>
      </c>
    </row>
    <row r="291" s="14" customFormat="1">
      <c r="A291" s="14"/>
      <c r="B291" s="242"/>
      <c r="C291" s="243"/>
      <c r="D291" s="223" t="s">
        <v>153</v>
      </c>
      <c r="E291" s="244" t="s">
        <v>41</v>
      </c>
      <c r="F291" s="245" t="s">
        <v>290</v>
      </c>
      <c r="G291" s="243"/>
      <c r="H291" s="246">
        <v>151.91</v>
      </c>
      <c r="I291" s="247"/>
      <c r="J291" s="243"/>
      <c r="K291" s="243"/>
      <c r="L291" s="248"/>
      <c r="M291" s="249"/>
      <c r="N291" s="250"/>
      <c r="O291" s="250"/>
      <c r="P291" s="250"/>
      <c r="Q291" s="250"/>
      <c r="R291" s="250"/>
      <c r="S291" s="250"/>
      <c r="T291" s="251"/>
      <c r="U291" s="14"/>
      <c r="V291" s="14"/>
      <c r="W291" s="14"/>
      <c r="X291" s="14"/>
      <c r="Y291" s="14"/>
      <c r="Z291" s="14"/>
      <c r="AA291" s="14"/>
      <c r="AB291" s="14"/>
      <c r="AC291" s="14"/>
      <c r="AD291" s="14"/>
      <c r="AE291" s="14"/>
      <c r="AT291" s="252" t="s">
        <v>153</v>
      </c>
      <c r="AU291" s="252" t="s">
        <v>89</v>
      </c>
      <c r="AV291" s="14" t="s">
        <v>147</v>
      </c>
      <c r="AW291" s="14" t="s">
        <v>42</v>
      </c>
      <c r="AX291" s="14" t="s">
        <v>87</v>
      </c>
      <c r="AY291" s="252" t="s">
        <v>125</v>
      </c>
    </row>
    <row r="292" s="13" customFormat="1">
      <c r="A292" s="13"/>
      <c r="B292" s="231"/>
      <c r="C292" s="232"/>
      <c r="D292" s="223" t="s">
        <v>153</v>
      </c>
      <c r="E292" s="232"/>
      <c r="F292" s="234" t="s">
        <v>622</v>
      </c>
      <c r="G292" s="232"/>
      <c r="H292" s="235">
        <v>303.81999999999999</v>
      </c>
      <c r="I292" s="236"/>
      <c r="J292" s="232"/>
      <c r="K292" s="232"/>
      <c r="L292" s="237"/>
      <c r="M292" s="238"/>
      <c r="N292" s="239"/>
      <c r="O292" s="239"/>
      <c r="P292" s="239"/>
      <c r="Q292" s="239"/>
      <c r="R292" s="239"/>
      <c r="S292" s="239"/>
      <c r="T292" s="240"/>
      <c r="U292" s="13"/>
      <c r="V292" s="13"/>
      <c r="W292" s="13"/>
      <c r="X292" s="13"/>
      <c r="Y292" s="13"/>
      <c r="Z292" s="13"/>
      <c r="AA292" s="13"/>
      <c r="AB292" s="13"/>
      <c r="AC292" s="13"/>
      <c r="AD292" s="13"/>
      <c r="AE292" s="13"/>
      <c r="AT292" s="241" t="s">
        <v>153</v>
      </c>
      <c r="AU292" s="241" t="s">
        <v>89</v>
      </c>
      <c r="AV292" s="13" t="s">
        <v>89</v>
      </c>
      <c r="AW292" s="13" t="s">
        <v>4</v>
      </c>
      <c r="AX292" s="13" t="s">
        <v>87</v>
      </c>
      <c r="AY292" s="241" t="s">
        <v>125</v>
      </c>
    </row>
    <row r="293" s="12" customFormat="1" ht="22.8" customHeight="1">
      <c r="A293" s="12"/>
      <c r="B293" s="193"/>
      <c r="C293" s="194"/>
      <c r="D293" s="195" t="s">
        <v>79</v>
      </c>
      <c r="E293" s="207" t="s">
        <v>89</v>
      </c>
      <c r="F293" s="207" t="s">
        <v>623</v>
      </c>
      <c r="G293" s="194"/>
      <c r="H293" s="194"/>
      <c r="I293" s="197"/>
      <c r="J293" s="208">
        <f>BK293</f>
        <v>0</v>
      </c>
      <c r="K293" s="194"/>
      <c r="L293" s="199"/>
      <c r="M293" s="200"/>
      <c r="N293" s="201"/>
      <c r="O293" s="201"/>
      <c r="P293" s="202">
        <f>SUM(P294:P308)</f>
        <v>0</v>
      </c>
      <c r="Q293" s="201"/>
      <c r="R293" s="202">
        <f>SUM(R294:R308)</f>
        <v>130.71374700000001</v>
      </c>
      <c r="S293" s="201"/>
      <c r="T293" s="203">
        <f>SUM(T294:T308)</f>
        <v>0</v>
      </c>
      <c r="U293" s="12"/>
      <c r="V293" s="12"/>
      <c r="W293" s="12"/>
      <c r="X293" s="12"/>
      <c r="Y293" s="12"/>
      <c r="Z293" s="12"/>
      <c r="AA293" s="12"/>
      <c r="AB293" s="12"/>
      <c r="AC293" s="12"/>
      <c r="AD293" s="12"/>
      <c r="AE293" s="12"/>
      <c r="AR293" s="204" t="s">
        <v>87</v>
      </c>
      <c r="AT293" s="205" t="s">
        <v>79</v>
      </c>
      <c r="AU293" s="205" t="s">
        <v>87</v>
      </c>
      <c r="AY293" s="204" t="s">
        <v>125</v>
      </c>
      <c r="BK293" s="206">
        <f>SUM(BK294:BK308)</f>
        <v>0</v>
      </c>
    </row>
    <row r="294" s="2" customFormat="1" ht="37.8" customHeight="1">
      <c r="A294" s="42"/>
      <c r="B294" s="43"/>
      <c r="C294" s="209" t="s">
        <v>329</v>
      </c>
      <c r="D294" s="209" t="s">
        <v>128</v>
      </c>
      <c r="E294" s="210" t="s">
        <v>624</v>
      </c>
      <c r="F294" s="211" t="s">
        <v>625</v>
      </c>
      <c r="G294" s="212" t="s">
        <v>435</v>
      </c>
      <c r="H294" s="213">
        <v>293.5</v>
      </c>
      <c r="I294" s="214"/>
      <c r="J294" s="215">
        <f>ROUND(I294*H294,2)</f>
        <v>0</v>
      </c>
      <c r="K294" s="216"/>
      <c r="L294" s="48"/>
      <c r="M294" s="217" t="s">
        <v>41</v>
      </c>
      <c r="N294" s="218" t="s">
        <v>51</v>
      </c>
      <c r="O294" s="88"/>
      <c r="P294" s="219">
        <f>O294*H294</f>
        <v>0</v>
      </c>
      <c r="Q294" s="219">
        <v>0.20469000000000001</v>
      </c>
      <c r="R294" s="219">
        <f>Q294*H294</f>
        <v>60.076515000000001</v>
      </c>
      <c r="S294" s="219">
        <v>0</v>
      </c>
      <c r="T294" s="220">
        <f>S294*H294</f>
        <v>0</v>
      </c>
      <c r="U294" s="42"/>
      <c r="V294" s="42"/>
      <c r="W294" s="42"/>
      <c r="X294" s="42"/>
      <c r="Y294" s="42"/>
      <c r="Z294" s="42"/>
      <c r="AA294" s="42"/>
      <c r="AB294" s="42"/>
      <c r="AC294" s="42"/>
      <c r="AD294" s="42"/>
      <c r="AE294" s="42"/>
      <c r="AR294" s="221" t="s">
        <v>147</v>
      </c>
      <c r="AT294" s="221" t="s">
        <v>128</v>
      </c>
      <c r="AU294" s="221" t="s">
        <v>89</v>
      </c>
      <c r="AY294" s="20" t="s">
        <v>125</v>
      </c>
      <c r="BE294" s="222">
        <f>IF(N294="základní",J294,0)</f>
        <v>0</v>
      </c>
      <c r="BF294" s="222">
        <f>IF(N294="snížená",J294,0)</f>
        <v>0</v>
      </c>
      <c r="BG294" s="222">
        <f>IF(N294="zákl. přenesená",J294,0)</f>
        <v>0</v>
      </c>
      <c r="BH294" s="222">
        <f>IF(N294="sníž. přenesená",J294,0)</f>
        <v>0</v>
      </c>
      <c r="BI294" s="222">
        <f>IF(N294="nulová",J294,0)</f>
        <v>0</v>
      </c>
      <c r="BJ294" s="20" t="s">
        <v>87</v>
      </c>
      <c r="BK294" s="222">
        <f>ROUND(I294*H294,2)</f>
        <v>0</v>
      </c>
      <c r="BL294" s="20" t="s">
        <v>147</v>
      </c>
      <c r="BM294" s="221" t="s">
        <v>626</v>
      </c>
    </row>
    <row r="295" s="2" customFormat="1">
      <c r="A295" s="42"/>
      <c r="B295" s="43"/>
      <c r="C295" s="44"/>
      <c r="D295" s="223" t="s">
        <v>134</v>
      </c>
      <c r="E295" s="44"/>
      <c r="F295" s="224" t="s">
        <v>627</v>
      </c>
      <c r="G295" s="44"/>
      <c r="H295" s="44"/>
      <c r="I295" s="225"/>
      <c r="J295" s="44"/>
      <c r="K295" s="44"/>
      <c r="L295" s="48"/>
      <c r="M295" s="226"/>
      <c r="N295" s="227"/>
      <c r="O295" s="88"/>
      <c r="P295" s="88"/>
      <c r="Q295" s="88"/>
      <c r="R295" s="88"/>
      <c r="S295" s="88"/>
      <c r="T295" s="89"/>
      <c r="U295" s="42"/>
      <c r="V295" s="42"/>
      <c r="W295" s="42"/>
      <c r="X295" s="42"/>
      <c r="Y295" s="42"/>
      <c r="Z295" s="42"/>
      <c r="AA295" s="42"/>
      <c r="AB295" s="42"/>
      <c r="AC295" s="42"/>
      <c r="AD295" s="42"/>
      <c r="AE295" s="42"/>
      <c r="AT295" s="20" t="s">
        <v>134</v>
      </c>
      <c r="AU295" s="20" t="s">
        <v>89</v>
      </c>
    </row>
    <row r="296" s="2" customFormat="1">
      <c r="A296" s="42"/>
      <c r="B296" s="43"/>
      <c r="C296" s="44"/>
      <c r="D296" s="229" t="s">
        <v>151</v>
      </c>
      <c r="E296" s="44"/>
      <c r="F296" s="230" t="s">
        <v>628</v>
      </c>
      <c r="G296" s="44"/>
      <c r="H296" s="44"/>
      <c r="I296" s="225"/>
      <c r="J296" s="44"/>
      <c r="K296" s="44"/>
      <c r="L296" s="48"/>
      <c r="M296" s="226"/>
      <c r="N296" s="227"/>
      <c r="O296" s="88"/>
      <c r="P296" s="88"/>
      <c r="Q296" s="88"/>
      <c r="R296" s="88"/>
      <c r="S296" s="88"/>
      <c r="T296" s="89"/>
      <c r="U296" s="42"/>
      <c r="V296" s="42"/>
      <c r="W296" s="42"/>
      <c r="X296" s="42"/>
      <c r="Y296" s="42"/>
      <c r="Z296" s="42"/>
      <c r="AA296" s="42"/>
      <c r="AB296" s="42"/>
      <c r="AC296" s="42"/>
      <c r="AD296" s="42"/>
      <c r="AE296" s="42"/>
      <c r="AT296" s="20" t="s">
        <v>151</v>
      </c>
      <c r="AU296" s="20" t="s">
        <v>89</v>
      </c>
    </row>
    <row r="297" s="2" customFormat="1">
      <c r="A297" s="42"/>
      <c r="B297" s="43"/>
      <c r="C297" s="44"/>
      <c r="D297" s="223" t="s">
        <v>135</v>
      </c>
      <c r="E297" s="44"/>
      <c r="F297" s="228" t="s">
        <v>629</v>
      </c>
      <c r="G297" s="44"/>
      <c r="H297" s="44"/>
      <c r="I297" s="225"/>
      <c r="J297" s="44"/>
      <c r="K297" s="44"/>
      <c r="L297" s="48"/>
      <c r="M297" s="226"/>
      <c r="N297" s="227"/>
      <c r="O297" s="88"/>
      <c r="P297" s="88"/>
      <c r="Q297" s="88"/>
      <c r="R297" s="88"/>
      <c r="S297" s="88"/>
      <c r="T297" s="89"/>
      <c r="U297" s="42"/>
      <c r="V297" s="42"/>
      <c r="W297" s="42"/>
      <c r="X297" s="42"/>
      <c r="Y297" s="42"/>
      <c r="Z297" s="42"/>
      <c r="AA297" s="42"/>
      <c r="AB297" s="42"/>
      <c r="AC297" s="42"/>
      <c r="AD297" s="42"/>
      <c r="AE297" s="42"/>
      <c r="AT297" s="20" t="s">
        <v>135</v>
      </c>
      <c r="AU297" s="20" t="s">
        <v>89</v>
      </c>
    </row>
    <row r="298" s="13" customFormat="1">
      <c r="A298" s="13"/>
      <c r="B298" s="231"/>
      <c r="C298" s="232"/>
      <c r="D298" s="223" t="s">
        <v>153</v>
      </c>
      <c r="E298" s="233" t="s">
        <v>41</v>
      </c>
      <c r="F298" s="234" t="s">
        <v>630</v>
      </c>
      <c r="G298" s="232"/>
      <c r="H298" s="235">
        <v>293.5</v>
      </c>
      <c r="I298" s="236"/>
      <c r="J298" s="232"/>
      <c r="K298" s="232"/>
      <c r="L298" s="237"/>
      <c r="M298" s="238"/>
      <c r="N298" s="239"/>
      <c r="O298" s="239"/>
      <c r="P298" s="239"/>
      <c r="Q298" s="239"/>
      <c r="R298" s="239"/>
      <c r="S298" s="239"/>
      <c r="T298" s="240"/>
      <c r="U298" s="13"/>
      <c r="V298" s="13"/>
      <c r="W298" s="13"/>
      <c r="X298" s="13"/>
      <c r="Y298" s="13"/>
      <c r="Z298" s="13"/>
      <c r="AA298" s="13"/>
      <c r="AB298" s="13"/>
      <c r="AC298" s="13"/>
      <c r="AD298" s="13"/>
      <c r="AE298" s="13"/>
      <c r="AT298" s="241" t="s">
        <v>153</v>
      </c>
      <c r="AU298" s="241" t="s">
        <v>89</v>
      </c>
      <c r="AV298" s="13" t="s">
        <v>89</v>
      </c>
      <c r="AW298" s="13" t="s">
        <v>42</v>
      </c>
      <c r="AX298" s="13" t="s">
        <v>87</v>
      </c>
      <c r="AY298" s="241" t="s">
        <v>125</v>
      </c>
    </row>
    <row r="299" s="2" customFormat="1" ht="16.5" customHeight="1">
      <c r="A299" s="42"/>
      <c r="B299" s="43"/>
      <c r="C299" s="267" t="s">
        <v>334</v>
      </c>
      <c r="D299" s="267" t="s">
        <v>602</v>
      </c>
      <c r="E299" s="268" t="s">
        <v>631</v>
      </c>
      <c r="F299" s="269" t="s">
        <v>632</v>
      </c>
      <c r="G299" s="270" t="s">
        <v>587</v>
      </c>
      <c r="H299" s="271">
        <v>70.439999999999998</v>
      </c>
      <c r="I299" s="272"/>
      <c r="J299" s="273">
        <f>ROUND(I299*H299,2)</f>
        <v>0</v>
      </c>
      <c r="K299" s="274"/>
      <c r="L299" s="275"/>
      <c r="M299" s="276" t="s">
        <v>41</v>
      </c>
      <c r="N299" s="277" t="s">
        <v>51</v>
      </c>
      <c r="O299" s="88"/>
      <c r="P299" s="219">
        <f>O299*H299</f>
        <v>0</v>
      </c>
      <c r="Q299" s="219">
        <v>1</v>
      </c>
      <c r="R299" s="219">
        <f>Q299*H299</f>
        <v>70.439999999999998</v>
      </c>
      <c r="S299" s="219">
        <v>0</v>
      </c>
      <c r="T299" s="220">
        <f>S299*H299</f>
        <v>0</v>
      </c>
      <c r="U299" s="42"/>
      <c r="V299" s="42"/>
      <c r="W299" s="42"/>
      <c r="X299" s="42"/>
      <c r="Y299" s="42"/>
      <c r="Z299" s="42"/>
      <c r="AA299" s="42"/>
      <c r="AB299" s="42"/>
      <c r="AC299" s="42"/>
      <c r="AD299" s="42"/>
      <c r="AE299" s="42"/>
      <c r="AR299" s="221" t="s">
        <v>168</v>
      </c>
      <c r="AT299" s="221" t="s">
        <v>602</v>
      </c>
      <c r="AU299" s="221" t="s">
        <v>89</v>
      </c>
      <c r="AY299" s="20" t="s">
        <v>125</v>
      </c>
      <c r="BE299" s="222">
        <f>IF(N299="základní",J299,0)</f>
        <v>0</v>
      </c>
      <c r="BF299" s="222">
        <f>IF(N299="snížená",J299,0)</f>
        <v>0</v>
      </c>
      <c r="BG299" s="222">
        <f>IF(N299="zákl. přenesená",J299,0)</f>
        <v>0</v>
      </c>
      <c r="BH299" s="222">
        <f>IF(N299="sníž. přenesená",J299,0)</f>
        <v>0</v>
      </c>
      <c r="BI299" s="222">
        <f>IF(N299="nulová",J299,0)</f>
        <v>0</v>
      </c>
      <c r="BJ299" s="20" t="s">
        <v>87</v>
      </c>
      <c r="BK299" s="222">
        <f>ROUND(I299*H299,2)</f>
        <v>0</v>
      </c>
      <c r="BL299" s="20" t="s">
        <v>147</v>
      </c>
      <c r="BM299" s="221" t="s">
        <v>633</v>
      </c>
    </row>
    <row r="300" s="2" customFormat="1">
      <c r="A300" s="42"/>
      <c r="B300" s="43"/>
      <c r="C300" s="44"/>
      <c r="D300" s="223" t="s">
        <v>134</v>
      </c>
      <c r="E300" s="44"/>
      <c r="F300" s="224" t="s">
        <v>632</v>
      </c>
      <c r="G300" s="44"/>
      <c r="H300" s="44"/>
      <c r="I300" s="225"/>
      <c r="J300" s="44"/>
      <c r="K300" s="44"/>
      <c r="L300" s="48"/>
      <c r="M300" s="226"/>
      <c r="N300" s="227"/>
      <c r="O300" s="88"/>
      <c r="P300" s="88"/>
      <c r="Q300" s="88"/>
      <c r="R300" s="88"/>
      <c r="S300" s="88"/>
      <c r="T300" s="89"/>
      <c r="U300" s="42"/>
      <c r="V300" s="42"/>
      <c r="W300" s="42"/>
      <c r="X300" s="42"/>
      <c r="Y300" s="42"/>
      <c r="Z300" s="42"/>
      <c r="AA300" s="42"/>
      <c r="AB300" s="42"/>
      <c r="AC300" s="42"/>
      <c r="AD300" s="42"/>
      <c r="AE300" s="42"/>
      <c r="AT300" s="20" t="s">
        <v>134</v>
      </c>
      <c r="AU300" s="20" t="s">
        <v>89</v>
      </c>
    </row>
    <row r="301" s="13" customFormat="1">
      <c r="A301" s="13"/>
      <c r="B301" s="231"/>
      <c r="C301" s="232"/>
      <c r="D301" s="223" t="s">
        <v>153</v>
      </c>
      <c r="E301" s="233" t="s">
        <v>41</v>
      </c>
      <c r="F301" s="234" t="s">
        <v>634</v>
      </c>
      <c r="G301" s="232"/>
      <c r="H301" s="235">
        <v>70.439999999999998</v>
      </c>
      <c r="I301" s="236"/>
      <c r="J301" s="232"/>
      <c r="K301" s="232"/>
      <c r="L301" s="237"/>
      <c r="M301" s="238"/>
      <c r="N301" s="239"/>
      <c r="O301" s="239"/>
      <c r="P301" s="239"/>
      <c r="Q301" s="239"/>
      <c r="R301" s="239"/>
      <c r="S301" s="239"/>
      <c r="T301" s="240"/>
      <c r="U301" s="13"/>
      <c r="V301" s="13"/>
      <c r="W301" s="13"/>
      <c r="X301" s="13"/>
      <c r="Y301" s="13"/>
      <c r="Z301" s="13"/>
      <c r="AA301" s="13"/>
      <c r="AB301" s="13"/>
      <c r="AC301" s="13"/>
      <c r="AD301" s="13"/>
      <c r="AE301" s="13"/>
      <c r="AT301" s="241" t="s">
        <v>153</v>
      </c>
      <c r="AU301" s="241" t="s">
        <v>89</v>
      </c>
      <c r="AV301" s="13" t="s">
        <v>89</v>
      </c>
      <c r="AW301" s="13" t="s">
        <v>42</v>
      </c>
      <c r="AX301" s="13" t="s">
        <v>87</v>
      </c>
      <c r="AY301" s="241" t="s">
        <v>125</v>
      </c>
    </row>
    <row r="302" s="2" customFormat="1" ht="24.15" customHeight="1">
      <c r="A302" s="42"/>
      <c r="B302" s="43"/>
      <c r="C302" s="209" t="s">
        <v>341</v>
      </c>
      <c r="D302" s="209" t="s">
        <v>128</v>
      </c>
      <c r="E302" s="210" t="s">
        <v>635</v>
      </c>
      <c r="F302" s="211" t="s">
        <v>636</v>
      </c>
      <c r="G302" s="212" t="s">
        <v>391</v>
      </c>
      <c r="H302" s="213">
        <v>352.19999999999999</v>
      </c>
      <c r="I302" s="214"/>
      <c r="J302" s="215">
        <f>ROUND(I302*H302,2)</f>
        <v>0</v>
      </c>
      <c r="K302" s="216"/>
      <c r="L302" s="48"/>
      <c r="M302" s="217" t="s">
        <v>41</v>
      </c>
      <c r="N302" s="218" t="s">
        <v>51</v>
      </c>
      <c r="O302" s="88"/>
      <c r="P302" s="219">
        <f>O302*H302</f>
        <v>0</v>
      </c>
      <c r="Q302" s="219">
        <v>0.00010000000000000001</v>
      </c>
      <c r="R302" s="219">
        <f>Q302*H302</f>
        <v>0.035220000000000001</v>
      </c>
      <c r="S302" s="219">
        <v>0</v>
      </c>
      <c r="T302" s="220">
        <f>S302*H302</f>
        <v>0</v>
      </c>
      <c r="U302" s="42"/>
      <c r="V302" s="42"/>
      <c r="W302" s="42"/>
      <c r="X302" s="42"/>
      <c r="Y302" s="42"/>
      <c r="Z302" s="42"/>
      <c r="AA302" s="42"/>
      <c r="AB302" s="42"/>
      <c r="AC302" s="42"/>
      <c r="AD302" s="42"/>
      <c r="AE302" s="42"/>
      <c r="AR302" s="221" t="s">
        <v>147</v>
      </c>
      <c r="AT302" s="221" t="s">
        <v>128</v>
      </c>
      <c r="AU302" s="221" t="s">
        <v>89</v>
      </c>
      <c r="AY302" s="20" t="s">
        <v>125</v>
      </c>
      <c r="BE302" s="222">
        <f>IF(N302="základní",J302,0)</f>
        <v>0</v>
      </c>
      <c r="BF302" s="222">
        <f>IF(N302="snížená",J302,0)</f>
        <v>0</v>
      </c>
      <c r="BG302" s="222">
        <f>IF(N302="zákl. přenesená",J302,0)</f>
        <v>0</v>
      </c>
      <c r="BH302" s="222">
        <f>IF(N302="sníž. přenesená",J302,0)</f>
        <v>0</v>
      </c>
      <c r="BI302" s="222">
        <f>IF(N302="nulová",J302,0)</f>
        <v>0</v>
      </c>
      <c r="BJ302" s="20" t="s">
        <v>87</v>
      </c>
      <c r="BK302" s="222">
        <f>ROUND(I302*H302,2)</f>
        <v>0</v>
      </c>
      <c r="BL302" s="20" t="s">
        <v>147</v>
      </c>
      <c r="BM302" s="221" t="s">
        <v>637</v>
      </c>
    </row>
    <row r="303" s="2" customFormat="1">
      <c r="A303" s="42"/>
      <c r="B303" s="43"/>
      <c r="C303" s="44"/>
      <c r="D303" s="223" t="s">
        <v>134</v>
      </c>
      <c r="E303" s="44"/>
      <c r="F303" s="224" t="s">
        <v>638</v>
      </c>
      <c r="G303" s="44"/>
      <c r="H303" s="44"/>
      <c r="I303" s="225"/>
      <c r="J303" s="44"/>
      <c r="K303" s="44"/>
      <c r="L303" s="48"/>
      <c r="M303" s="226"/>
      <c r="N303" s="227"/>
      <c r="O303" s="88"/>
      <c r="P303" s="88"/>
      <c r="Q303" s="88"/>
      <c r="R303" s="88"/>
      <c r="S303" s="88"/>
      <c r="T303" s="89"/>
      <c r="U303" s="42"/>
      <c r="V303" s="42"/>
      <c r="W303" s="42"/>
      <c r="X303" s="42"/>
      <c r="Y303" s="42"/>
      <c r="Z303" s="42"/>
      <c r="AA303" s="42"/>
      <c r="AB303" s="42"/>
      <c r="AC303" s="42"/>
      <c r="AD303" s="42"/>
      <c r="AE303" s="42"/>
      <c r="AT303" s="20" t="s">
        <v>134</v>
      </c>
      <c r="AU303" s="20" t="s">
        <v>89</v>
      </c>
    </row>
    <row r="304" s="2" customFormat="1">
      <c r="A304" s="42"/>
      <c r="B304" s="43"/>
      <c r="C304" s="44"/>
      <c r="D304" s="229" t="s">
        <v>151</v>
      </c>
      <c r="E304" s="44"/>
      <c r="F304" s="230" t="s">
        <v>639</v>
      </c>
      <c r="G304" s="44"/>
      <c r="H304" s="44"/>
      <c r="I304" s="225"/>
      <c r="J304" s="44"/>
      <c r="K304" s="44"/>
      <c r="L304" s="48"/>
      <c r="M304" s="226"/>
      <c r="N304" s="227"/>
      <c r="O304" s="88"/>
      <c r="P304" s="88"/>
      <c r="Q304" s="88"/>
      <c r="R304" s="88"/>
      <c r="S304" s="88"/>
      <c r="T304" s="89"/>
      <c r="U304" s="42"/>
      <c r="V304" s="42"/>
      <c r="W304" s="42"/>
      <c r="X304" s="42"/>
      <c r="Y304" s="42"/>
      <c r="Z304" s="42"/>
      <c r="AA304" s="42"/>
      <c r="AB304" s="42"/>
      <c r="AC304" s="42"/>
      <c r="AD304" s="42"/>
      <c r="AE304" s="42"/>
      <c r="AT304" s="20" t="s">
        <v>151</v>
      </c>
      <c r="AU304" s="20" t="s">
        <v>89</v>
      </c>
    </row>
    <row r="305" s="13" customFormat="1">
      <c r="A305" s="13"/>
      <c r="B305" s="231"/>
      <c r="C305" s="232"/>
      <c r="D305" s="223" t="s">
        <v>153</v>
      </c>
      <c r="E305" s="233" t="s">
        <v>41</v>
      </c>
      <c r="F305" s="234" t="s">
        <v>640</v>
      </c>
      <c r="G305" s="232"/>
      <c r="H305" s="235">
        <v>352.19999999999999</v>
      </c>
      <c r="I305" s="236"/>
      <c r="J305" s="232"/>
      <c r="K305" s="232"/>
      <c r="L305" s="237"/>
      <c r="M305" s="238"/>
      <c r="N305" s="239"/>
      <c r="O305" s="239"/>
      <c r="P305" s="239"/>
      <c r="Q305" s="239"/>
      <c r="R305" s="239"/>
      <c r="S305" s="239"/>
      <c r="T305" s="240"/>
      <c r="U305" s="13"/>
      <c r="V305" s="13"/>
      <c r="W305" s="13"/>
      <c r="X305" s="13"/>
      <c r="Y305" s="13"/>
      <c r="Z305" s="13"/>
      <c r="AA305" s="13"/>
      <c r="AB305" s="13"/>
      <c r="AC305" s="13"/>
      <c r="AD305" s="13"/>
      <c r="AE305" s="13"/>
      <c r="AT305" s="241" t="s">
        <v>153</v>
      </c>
      <c r="AU305" s="241" t="s">
        <v>89</v>
      </c>
      <c r="AV305" s="13" t="s">
        <v>89</v>
      </c>
      <c r="AW305" s="13" t="s">
        <v>42</v>
      </c>
      <c r="AX305" s="13" t="s">
        <v>87</v>
      </c>
      <c r="AY305" s="241" t="s">
        <v>125</v>
      </c>
    </row>
    <row r="306" s="2" customFormat="1" ht="24.15" customHeight="1">
      <c r="A306" s="42"/>
      <c r="B306" s="43"/>
      <c r="C306" s="267" t="s">
        <v>346</v>
      </c>
      <c r="D306" s="267" t="s">
        <v>602</v>
      </c>
      <c r="E306" s="268" t="s">
        <v>641</v>
      </c>
      <c r="F306" s="269" t="s">
        <v>642</v>
      </c>
      <c r="G306" s="270" t="s">
        <v>391</v>
      </c>
      <c r="H306" s="271">
        <v>405.02999999999997</v>
      </c>
      <c r="I306" s="272"/>
      <c r="J306" s="273">
        <f>ROUND(I306*H306,2)</f>
        <v>0</v>
      </c>
      <c r="K306" s="274"/>
      <c r="L306" s="275"/>
      <c r="M306" s="276" t="s">
        <v>41</v>
      </c>
      <c r="N306" s="277" t="s">
        <v>51</v>
      </c>
      <c r="O306" s="88"/>
      <c r="P306" s="219">
        <f>O306*H306</f>
        <v>0</v>
      </c>
      <c r="Q306" s="219">
        <v>0.00040000000000000002</v>
      </c>
      <c r="R306" s="219">
        <f>Q306*H306</f>
        <v>0.16201199999999999</v>
      </c>
      <c r="S306" s="219">
        <v>0</v>
      </c>
      <c r="T306" s="220">
        <f>S306*H306</f>
        <v>0</v>
      </c>
      <c r="U306" s="42"/>
      <c r="V306" s="42"/>
      <c r="W306" s="42"/>
      <c r="X306" s="42"/>
      <c r="Y306" s="42"/>
      <c r="Z306" s="42"/>
      <c r="AA306" s="42"/>
      <c r="AB306" s="42"/>
      <c r="AC306" s="42"/>
      <c r="AD306" s="42"/>
      <c r="AE306" s="42"/>
      <c r="AR306" s="221" t="s">
        <v>168</v>
      </c>
      <c r="AT306" s="221" t="s">
        <v>602</v>
      </c>
      <c r="AU306" s="221" t="s">
        <v>89</v>
      </c>
      <c r="AY306" s="20" t="s">
        <v>125</v>
      </c>
      <c r="BE306" s="222">
        <f>IF(N306="základní",J306,0)</f>
        <v>0</v>
      </c>
      <c r="BF306" s="222">
        <f>IF(N306="snížená",J306,0)</f>
        <v>0</v>
      </c>
      <c r="BG306" s="222">
        <f>IF(N306="zákl. přenesená",J306,0)</f>
        <v>0</v>
      </c>
      <c r="BH306" s="222">
        <f>IF(N306="sníž. přenesená",J306,0)</f>
        <v>0</v>
      </c>
      <c r="BI306" s="222">
        <f>IF(N306="nulová",J306,0)</f>
        <v>0</v>
      </c>
      <c r="BJ306" s="20" t="s">
        <v>87</v>
      </c>
      <c r="BK306" s="222">
        <f>ROUND(I306*H306,2)</f>
        <v>0</v>
      </c>
      <c r="BL306" s="20" t="s">
        <v>147</v>
      </c>
      <c r="BM306" s="221" t="s">
        <v>643</v>
      </c>
    </row>
    <row r="307" s="2" customFormat="1">
      <c r="A307" s="42"/>
      <c r="B307" s="43"/>
      <c r="C307" s="44"/>
      <c r="D307" s="223" t="s">
        <v>134</v>
      </c>
      <c r="E307" s="44"/>
      <c r="F307" s="224" t="s">
        <v>642</v>
      </c>
      <c r="G307" s="44"/>
      <c r="H307" s="44"/>
      <c r="I307" s="225"/>
      <c r="J307" s="44"/>
      <c r="K307" s="44"/>
      <c r="L307" s="48"/>
      <c r="M307" s="226"/>
      <c r="N307" s="227"/>
      <c r="O307" s="88"/>
      <c r="P307" s="88"/>
      <c r="Q307" s="88"/>
      <c r="R307" s="88"/>
      <c r="S307" s="88"/>
      <c r="T307" s="89"/>
      <c r="U307" s="42"/>
      <c r="V307" s="42"/>
      <c r="W307" s="42"/>
      <c r="X307" s="42"/>
      <c r="Y307" s="42"/>
      <c r="Z307" s="42"/>
      <c r="AA307" s="42"/>
      <c r="AB307" s="42"/>
      <c r="AC307" s="42"/>
      <c r="AD307" s="42"/>
      <c r="AE307" s="42"/>
      <c r="AT307" s="20" t="s">
        <v>134</v>
      </c>
      <c r="AU307" s="20" t="s">
        <v>89</v>
      </c>
    </row>
    <row r="308" s="13" customFormat="1">
      <c r="A308" s="13"/>
      <c r="B308" s="231"/>
      <c r="C308" s="232"/>
      <c r="D308" s="223" t="s">
        <v>153</v>
      </c>
      <c r="E308" s="233" t="s">
        <v>41</v>
      </c>
      <c r="F308" s="234" t="s">
        <v>644</v>
      </c>
      <c r="G308" s="232"/>
      <c r="H308" s="235">
        <v>405.02999999999997</v>
      </c>
      <c r="I308" s="236"/>
      <c r="J308" s="232"/>
      <c r="K308" s="232"/>
      <c r="L308" s="237"/>
      <c r="M308" s="238"/>
      <c r="N308" s="239"/>
      <c r="O308" s="239"/>
      <c r="P308" s="239"/>
      <c r="Q308" s="239"/>
      <c r="R308" s="239"/>
      <c r="S308" s="239"/>
      <c r="T308" s="240"/>
      <c r="U308" s="13"/>
      <c r="V308" s="13"/>
      <c r="W308" s="13"/>
      <c r="X308" s="13"/>
      <c r="Y308" s="13"/>
      <c r="Z308" s="13"/>
      <c r="AA308" s="13"/>
      <c r="AB308" s="13"/>
      <c r="AC308" s="13"/>
      <c r="AD308" s="13"/>
      <c r="AE308" s="13"/>
      <c r="AT308" s="241" t="s">
        <v>153</v>
      </c>
      <c r="AU308" s="241" t="s">
        <v>89</v>
      </c>
      <c r="AV308" s="13" t="s">
        <v>89</v>
      </c>
      <c r="AW308" s="13" t="s">
        <v>42</v>
      </c>
      <c r="AX308" s="13" t="s">
        <v>87</v>
      </c>
      <c r="AY308" s="241" t="s">
        <v>125</v>
      </c>
    </row>
    <row r="309" s="12" customFormat="1" ht="22.8" customHeight="1">
      <c r="A309" s="12"/>
      <c r="B309" s="193"/>
      <c r="C309" s="194"/>
      <c r="D309" s="195" t="s">
        <v>79</v>
      </c>
      <c r="E309" s="207" t="s">
        <v>147</v>
      </c>
      <c r="F309" s="207" t="s">
        <v>645</v>
      </c>
      <c r="G309" s="194"/>
      <c r="H309" s="194"/>
      <c r="I309" s="197"/>
      <c r="J309" s="208">
        <f>BK309</f>
        <v>0</v>
      </c>
      <c r="K309" s="194"/>
      <c r="L309" s="199"/>
      <c r="M309" s="200"/>
      <c r="N309" s="201"/>
      <c r="O309" s="201"/>
      <c r="P309" s="202">
        <f>SUM(P310:P323)</f>
        <v>0</v>
      </c>
      <c r="Q309" s="201"/>
      <c r="R309" s="202">
        <f>SUM(R310:R323)</f>
        <v>130.9591934</v>
      </c>
      <c r="S309" s="201"/>
      <c r="T309" s="203">
        <f>SUM(T310:T323)</f>
        <v>0</v>
      </c>
      <c r="U309" s="12"/>
      <c r="V309" s="12"/>
      <c r="W309" s="12"/>
      <c r="X309" s="12"/>
      <c r="Y309" s="12"/>
      <c r="Z309" s="12"/>
      <c r="AA309" s="12"/>
      <c r="AB309" s="12"/>
      <c r="AC309" s="12"/>
      <c r="AD309" s="12"/>
      <c r="AE309" s="12"/>
      <c r="AR309" s="204" t="s">
        <v>87</v>
      </c>
      <c r="AT309" s="205" t="s">
        <v>79</v>
      </c>
      <c r="AU309" s="205" t="s">
        <v>87</v>
      </c>
      <c r="AY309" s="204" t="s">
        <v>125</v>
      </c>
      <c r="BK309" s="206">
        <f>SUM(BK310:BK323)</f>
        <v>0</v>
      </c>
    </row>
    <row r="310" s="2" customFormat="1" ht="16.5" customHeight="1">
      <c r="A310" s="42"/>
      <c r="B310" s="43"/>
      <c r="C310" s="209" t="s">
        <v>351</v>
      </c>
      <c r="D310" s="209" t="s">
        <v>128</v>
      </c>
      <c r="E310" s="210" t="s">
        <v>646</v>
      </c>
      <c r="F310" s="211" t="s">
        <v>647</v>
      </c>
      <c r="G310" s="212" t="s">
        <v>477</v>
      </c>
      <c r="H310" s="213">
        <v>67.420000000000002</v>
      </c>
      <c r="I310" s="214"/>
      <c r="J310" s="215">
        <f>ROUND(I310*H310,2)</f>
        <v>0</v>
      </c>
      <c r="K310" s="216"/>
      <c r="L310" s="48"/>
      <c r="M310" s="217" t="s">
        <v>41</v>
      </c>
      <c r="N310" s="218" t="s">
        <v>51</v>
      </c>
      <c r="O310" s="88"/>
      <c r="P310" s="219">
        <f>O310*H310</f>
        <v>0</v>
      </c>
      <c r="Q310" s="219">
        <v>1.8907700000000001</v>
      </c>
      <c r="R310" s="219">
        <f>Q310*H310</f>
        <v>127.4757134</v>
      </c>
      <c r="S310" s="219">
        <v>0</v>
      </c>
      <c r="T310" s="220">
        <f>S310*H310</f>
        <v>0</v>
      </c>
      <c r="U310" s="42"/>
      <c r="V310" s="42"/>
      <c r="W310" s="42"/>
      <c r="X310" s="42"/>
      <c r="Y310" s="42"/>
      <c r="Z310" s="42"/>
      <c r="AA310" s="42"/>
      <c r="AB310" s="42"/>
      <c r="AC310" s="42"/>
      <c r="AD310" s="42"/>
      <c r="AE310" s="42"/>
      <c r="AR310" s="221" t="s">
        <v>147</v>
      </c>
      <c r="AT310" s="221" t="s">
        <v>128</v>
      </c>
      <c r="AU310" s="221" t="s">
        <v>89</v>
      </c>
      <c r="AY310" s="20" t="s">
        <v>125</v>
      </c>
      <c r="BE310" s="222">
        <f>IF(N310="základní",J310,0)</f>
        <v>0</v>
      </c>
      <c r="BF310" s="222">
        <f>IF(N310="snížená",J310,0)</f>
        <v>0</v>
      </c>
      <c r="BG310" s="222">
        <f>IF(N310="zákl. přenesená",J310,0)</f>
        <v>0</v>
      </c>
      <c r="BH310" s="222">
        <f>IF(N310="sníž. přenesená",J310,0)</f>
        <v>0</v>
      </c>
      <c r="BI310" s="222">
        <f>IF(N310="nulová",J310,0)</f>
        <v>0</v>
      </c>
      <c r="BJ310" s="20" t="s">
        <v>87</v>
      </c>
      <c r="BK310" s="222">
        <f>ROUND(I310*H310,2)</f>
        <v>0</v>
      </c>
      <c r="BL310" s="20" t="s">
        <v>147</v>
      </c>
      <c r="BM310" s="221" t="s">
        <v>648</v>
      </c>
    </row>
    <row r="311" s="2" customFormat="1">
      <c r="A311" s="42"/>
      <c r="B311" s="43"/>
      <c r="C311" s="44"/>
      <c r="D311" s="223" t="s">
        <v>134</v>
      </c>
      <c r="E311" s="44"/>
      <c r="F311" s="224" t="s">
        <v>649</v>
      </c>
      <c r="G311" s="44"/>
      <c r="H311" s="44"/>
      <c r="I311" s="225"/>
      <c r="J311" s="44"/>
      <c r="K311" s="44"/>
      <c r="L311" s="48"/>
      <c r="M311" s="226"/>
      <c r="N311" s="227"/>
      <c r="O311" s="88"/>
      <c r="P311" s="88"/>
      <c r="Q311" s="88"/>
      <c r="R311" s="88"/>
      <c r="S311" s="88"/>
      <c r="T311" s="89"/>
      <c r="U311" s="42"/>
      <c r="V311" s="42"/>
      <c r="W311" s="42"/>
      <c r="X311" s="42"/>
      <c r="Y311" s="42"/>
      <c r="Z311" s="42"/>
      <c r="AA311" s="42"/>
      <c r="AB311" s="42"/>
      <c r="AC311" s="42"/>
      <c r="AD311" s="42"/>
      <c r="AE311" s="42"/>
      <c r="AT311" s="20" t="s">
        <v>134</v>
      </c>
      <c r="AU311" s="20" t="s">
        <v>89</v>
      </c>
    </row>
    <row r="312" s="2" customFormat="1">
      <c r="A312" s="42"/>
      <c r="B312" s="43"/>
      <c r="C312" s="44"/>
      <c r="D312" s="229" t="s">
        <v>151</v>
      </c>
      <c r="E312" s="44"/>
      <c r="F312" s="230" t="s">
        <v>650</v>
      </c>
      <c r="G312" s="44"/>
      <c r="H312" s="44"/>
      <c r="I312" s="225"/>
      <c r="J312" s="44"/>
      <c r="K312" s="44"/>
      <c r="L312" s="48"/>
      <c r="M312" s="226"/>
      <c r="N312" s="227"/>
      <c r="O312" s="88"/>
      <c r="P312" s="88"/>
      <c r="Q312" s="88"/>
      <c r="R312" s="88"/>
      <c r="S312" s="88"/>
      <c r="T312" s="89"/>
      <c r="U312" s="42"/>
      <c r="V312" s="42"/>
      <c r="W312" s="42"/>
      <c r="X312" s="42"/>
      <c r="Y312" s="42"/>
      <c r="Z312" s="42"/>
      <c r="AA312" s="42"/>
      <c r="AB312" s="42"/>
      <c r="AC312" s="42"/>
      <c r="AD312" s="42"/>
      <c r="AE312" s="42"/>
      <c r="AT312" s="20" t="s">
        <v>151</v>
      </c>
      <c r="AU312" s="20" t="s">
        <v>89</v>
      </c>
    </row>
    <row r="313" s="13" customFormat="1">
      <c r="A313" s="13"/>
      <c r="B313" s="231"/>
      <c r="C313" s="232"/>
      <c r="D313" s="223" t="s">
        <v>153</v>
      </c>
      <c r="E313" s="233" t="s">
        <v>41</v>
      </c>
      <c r="F313" s="234" t="s">
        <v>651</v>
      </c>
      <c r="G313" s="232"/>
      <c r="H313" s="235">
        <v>29.579999999999998</v>
      </c>
      <c r="I313" s="236"/>
      <c r="J313" s="232"/>
      <c r="K313" s="232"/>
      <c r="L313" s="237"/>
      <c r="M313" s="238"/>
      <c r="N313" s="239"/>
      <c r="O313" s="239"/>
      <c r="P313" s="239"/>
      <c r="Q313" s="239"/>
      <c r="R313" s="239"/>
      <c r="S313" s="239"/>
      <c r="T313" s="240"/>
      <c r="U313" s="13"/>
      <c r="V313" s="13"/>
      <c r="W313" s="13"/>
      <c r="X313" s="13"/>
      <c r="Y313" s="13"/>
      <c r="Z313" s="13"/>
      <c r="AA313" s="13"/>
      <c r="AB313" s="13"/>
      <c r="AC313" s="13"/>
      <c r="AD313" s="13"/>
      <c r="AE313" s="13"/>
      <c r="AT313" s="241" t="s">
        <v>153</v>
      </c>
      <c r="AU313" s="241" t="s">
        <v>89</v>
      </c>
      <c r="AV313" s="13" t="s">
        <v>89</v>
      </c>
      <c r="AW313" s="13" t="s">
        <v>42</v>
      </c>
      <c r="AX313" s="13" t="s">
        <v>80</v>
      </c>
      <c r="AY313" s="241" t="s">
        <v>125</v>
      </c>
    </row>
    <row r="314" s="13" customFormat="1">
      <c r="A314" s="13"/>
      <c r="B314" s="231"/>
      <c r="C314" s="232"/>
      <c r="D314" s="223" t="s">
        <v>153</v>
      </c>
      <c r="E314" s="233" t="s">
        <v>41</v>
      </c>
      <c r="F314" s="234" t="s">
        <v>652</v>
      </c>
      <c r="G314" s="232"/>
      <c r="H314" s="235">
        <v>37.840000000000003</v>
      </c>
      <c r="I314" s="236"/>
      <c r="J314" s="232"/>
      <c r="K314" s="232"/>
      <c r="L314" s="237"/>
      <c r="M314" s="238"/>
      <c r="N314" s="239"/>
      <c r="O314" s="239"/>
      <c r="P314" s="239"/>
      <c r="Q314" s="239"/>
      <c r="R314" s="239"/>
      <c r="S314" s="239"/>
      <c r="T314" s="240"/>
      <c r="U314" s="13"/>
      <c r="V314" s="13"/>
      <c r="W314" s="13"/>
      <c r="X314" s="13"/>
      <c r="Y314" s="13"/>
      <c r="Z314" s="13"/>
      <c r="AA314" s="13"/>
      <c r="AB314" s="13"/>
      <c r="AC314" s="13"/>
      <c r="AD314" s="13"/>
      <c r="AE314" s="13"/>
      <c r="AT314" s="241" t="s">
        <v>153</v>
      </c>
      <c r="AU314" s="241" t="s">
        <v>89</v>
      </c>
      <c r="AV314" s="13" t="s">
        <v>89</v>
      </c>
      <c r="AW314" s="13" t="s">
        <v>42</v>
      </c>
      <c r="AX314" s="13" t="s">
        <v>80</v>
      </c>
      <c r="AY314" s="241" t="s">
        <v>125</v>
      </c>
    </row>
    <row r="315" s="14" customFormat="1">
      <c r="A315" s="14"/>
      <c r="B315" s="242"/>
      <c r="C315" s="243"/>
      <c r="D315" s="223" t="s">
        <v>153</v>
      </c>
      <c r="E315" s="244" t="s">
        <v>41</v>
      </c>
      <c r="F315" s="245" t="s">
        <v>290</v>
      </c>
      <c r="G315" s="243"/>
      <c r="H315" s="246">
        <v>67.420000000000002</v>
      </c>
      <c r="I315" s="247"/>
      <c r="J315" s="243"/>
      <c r="K315" s="243"/>
      <c r="L315" s="248"/>
      <c r="M315" s="249"/>
      <c r="N315" s="250"/>
      <c r="O315" s="250"/>
      <c r="P315" s="250"/>
      <c r="Q315" s="250"/>
      <c r="R315" s="250"/>
      <c r="S315" s="250"/>
      <c r="T315" s="251"/>
      <c r="U315" s="14"/>
      <c r="V315" s="14"/>
      <c r="W315" s="14"/>
      <c r="X315" s="14"/>
      <c r="Y315" s="14"/>
      <c r="Z315" s="14"/>
      <c r="AA315" s="14"/>
      <c r="AB315" s="14"/>
      <c r="AC315" s="14"/>
      <c r="AD315" s="14"/>
      <c r="AE315" s="14"/>
      <c r="AT315" s="252" t="s">
        <v>153</v>
      </c>
      <c r="AU315" s="252" t="s">
        <v>89</v>
      </c>
      <c r="AV315" s="14" t="s">
        <v>147</v>
      </c>
      <c r="AW315" s="14" t="s">
        <v>42</v>
      </c>
      <c r="AX315" s="14" t="s">
        <v>87</v>
      </c>
      <c r="AY315" s="252" t="s">
        <v>125</v>
      </c>
    </row>
    <row r="316" s="2" customFormat="1" ht="33" customHeight="1">
      <c r="A316" s="42"/>
      <c r="B316" s="43"/>
      <c r="C316" s="209" t="s">
        <v>356</v>
      </c>
      <c r="D316" s="209" t="s">
        <v>128</v>
      </c>
      <c r="E316" s="210" t="s">
        <v>653</v>
      </c>
      <c r="F316" s="211" t="s">
        <v>654</v>
      </c>
      <c r="G316" s="212" t="s">
        <v>477</v>
      </c>
      <c r="H316" s="213">
        <v>1.5</v>
      </c>
      <c r="I316" s="214"/>
      <c r="J316" s="215">
        <f>ROUND(I316*H316,2)</f>
        <v>0</v>
      </c>
      <c r="K316" s="216"/>
      <c r="L316" s="48"/>
      <c r="M316" s="217" t="s">
        <v>41</v>
      </c>
      <c r="N316" s="218" t="s">
        <v>51</v>
      </c>
      <c r="O316" s="88"/>
      <c r="P316" s="219">
        <f>O316*H316</f>
        <v>0</v>
      </c>
      <c r="Q316" s="219">
        <v>2.3010199999999998</v>
      </c>
      <c r="R316" s="219">
        <f>Q316*H316</f>
        <v>3.45153</v>
      </c>
      <c r="S316" s="219">
        <v>0</v>
      </c>
      <c r="T316" s="220">
        <f>S316*H316</f>
        <v>0</v>
      </c>
      <c r="U316" s="42"/>
      <c r="V316" s="42"/>
      <c r="W316" s="42"/>
      <c r="X316" s="42"/>
      <c r="Y316" s="42"/>
      <c r="Z316" s="42"/>
      <c r="AA316" s="42"/>
      <c r="AB316" s="42"/>
      <c r="AC316" s="42"/>
      <c r="AD316" s="42"/>
      <c r="AE316" s="42"/>
      <c r="AR316" s="221" t="s">
        <v>147</v>
      </c>
      <c r="AT316" s="221" t="s">
        <v>128</v>
      </c>
      <c r="AU316" s="221" t="s">
        <v>89</v>
      </c>
      <c r="AY316" s="20" t="s">
        <v>125</v>
      </c>
      <c r="BE316" s="222">
        <f>IF(N316="základní",J316,0)</f>
        <v>0</v>
      </c>
      <c r="BF316" s="222">
        <f>IF(N316="snížená",J316,0)</f>
        <v>0</v>
      </c>
      <c r="BG316" s="222">
        <f>IF(N316="zákl. přenesená",J316,0)</f>
        <v>0</v>
      </c>
      <c r="BH316" s="222">
        <f>IF(N316="sníž. přenesená",J316,0)</f>
        <v>0</v>
      </c>
      <c r="BI316" s="222">
        <f>IF(N316="nulová",J316,0)</f>
        <v>0</v>
      </c>
      <c r="BJ316" s="20" t="s">
        <v>87</v>
      </c>
      <c r="BK316" s="222">
        <f>ROUND(I316*H316,2)</f>
        <v>0</v>
      </c>
      <c r="BL316" s="20" t="s">
        <v>147</v>
      </c>
      <c r="BM316" s="221" t="s">
        <v>655</v>
      </c>
    </row>
    <row r="317" s="2" customFormat="1">
      <c r="A317" s="42"/>
      <c r="B317" s="43"/>
      <c r="C317" s="44"/>
      <c r="D317" s="223" t="s">
        <v>134</v>
      </c>
      <c r="E317" s="44"/>
      <c r="F317" s="224" t="s">
        <v>656</v>
      </c>
      <c r="G317" s="44"/>
      <c r="H317" s="44"/>
      <c r="I317" s="225"/>
      <c r="J317" s="44"/>
      <c r="K317" s="44"/>
      <c r="L317" s="48"/>
      <c r="M317" s="226"/>
      <c r="N317" s="227"/>
      <c r="O317" s="88"/>
      <c r="P317" s="88"/>
      <c r="Q317" s="88"/>
      <c r="R317" s="88"/>
      <c r="S317" s="88"/>
      <c r="T317" s="89"/>
      <c r="U317" s="42"/>
      <c r="V317" s="42"/>
      <c r="W317" s="42"/>
      <c r="X317" s="42"/>
      <c r="Y317" s="42"/>
      <c r="Z317" s="42"/>
      <c r="AA317" s="42"/>
      <c r="AB317" s="42"/>
      <c r="AC317" s="42"/>
      <c r="AD317" s="42"/>
      <c r="AE317" s="42"/>
      <c r="AT317" s="20" t="s">
        <v>134</v>
      </c>
      <c r="AU317" s="20" t="s">
        <v>89</v>
      </c>
    </row>
    <row r="318" s="2" customFormat="1">
      <c r="A318" s="42"/>
      <c r="B318" s="43"/>
      <c r="C318" s="44"/>
      <c r="D318" s="229" t="s">
        <v>151</v>
      </c>
      <c r="E318" s="44"/>
      <c r="F318" s="230" t="s">
        <v>657</v>
      </c>
      <c r="G318" s="44"/>
      <c r="H318" s="44"/>
      <c r="I318" s="225"/>
      <c r="J318" s="44"/>
      <c r="K318" s="44"/>
      <c r="L318" s="48"/>
      <c r="M318" s="226"/>
      <c r="N318" s="227"/>
      <c r="O318" s="88"/>
      <c r="P318" s="88"/>
      <c r="Q318" s="88"/>
      <c r="R318" s="88"/>
      <c r="S318" s="88"/>
      <c r="T318" s="89"/>
      <c r="U318" s="42"/>
      <c r="V318" s="42"/>
      <c r="W318" s="42"/>
      <c r="X318" s="42"/>
      <c r="Y318" s="42"/>
      <c r="Z318" s="42"/>
      <c r="AA318" s="42"/>
      <c r="AB318" s="42"/>
      <c r="AC318" s="42"/>
      <c r="AD318" s="42"/>
      <c r="AE318" s="42"/>
      <c r="AT318" s="20" t="s">
        <v>151</v>
      </c>
      <c r="AU318" s="20" t="s">
        <v>89</v>
      </c>
    </row>
    <row r="319" s="13" customFormat="1">
      <c r="A319" s="13"/>
      <c r="B319" s="231"/>
      <c r="C319" s="232"/>
      <c r="D319" s="223" t="s">
        <v>153</v>
      </c>
      <c r="E319" s="233" t="s">
        <v>41</v>
      </c>
      <c r="F319" s="234" t="s">
        <v>658</v>
      </c>
      <c r="G319" s="232"/>
      <c r="H319" s="235">
        <v>1.5</v>
      </c>
      <c r="I319" s="236"/>
      <c r="J319" s="232"/>
      <c r="K319" s="232"/>
      <c r="L319" s="237"/>
      <c r="M319" s="238"/>
      <c r="N319" s="239"/>
      <c r="O319" s="239"/>
      <c r="P319" s="239"/>
      <c r="Q319" s="239"/>
      <c r="R319" s="239"/>
      <c r="S319" s="239"/>
      <c r="T319" s="240"/>
      <c r="U319" s="13"/>
      <c r="V319" s="13"/>
      <c r="W319" s="13"/>
      <c r="X319" s="13"/>
      <c r="Y319" s="13"/>
      <c r="Z319" s="13"/>
      <c r="AA319" s="13"/>
      <c r="AB319" s="13"/>
      <c r="AC319" s="13"/>
      <c r="AD319" s="13"/>
      <c r="AE319" s="13"/>
      <c r="AT319" s="241" t="s">
        <v>153</v>
      </c>
      <c r="AU319" s="241" t="s">
        <v>89</v>
      </c>
      <c r="AV319" s="13" t="s">
        <v>89</v>
      </c>
      <c r="AW319" s="13" t="s">
        <v>42</v>
      </c>
      <c r="AX319" s="13" t="s">
        <v>87</v>
      </c>
      <c r="AY319" s="241" t="s">
        <v>125</v>
      </c>
    </row>
    <row r="320" s="2" customFormat="1" ht="16.5" customHeight="1">
      <c r="A320" s="42"/>
      <c r="B320" s="43"/>
      <c r="C320" s="209" t="s">
        <v>361</v>
      </c>
      <c r="D320" s="209" t="s">
        <v>128</v>
      </c>
      <c r="E320" s="210" t="s">
        <v>659</v>
      </c>
      <c r="F320" s="211" t="s">
        <v>660</v>
      </c>
      <c r="G320" s="212" t="s">
        <v>391</v>
      </c>
      <c r="H320" s="213">
        <v>5</v>
      </c>
      <c r="I320" s="214"/>
      <c r="J320" s="215">
        <f>ROUND(I320*H320,2)</f>
        <v>0</v>
      </c>
      <c r="K320" s="216"/>
      <c r="L320" s="48"/>
      <c r="M320" s="217" t="s">
        <v>41</v>
      </c>
      <c r="N320" s="218" t="s">
        <v>51</v>
      </c>
      <c r="O320" s="88"/>
      <c r="P320" s="219">
        <f>O320*H320</f>
        <v>0</v>
      </c>
      <c r="Q320" s="219">
        <v>0.0063899999999999998</v>
      </c>
      <c r="R320" s="219">
        <f>Q320*H320</f>
        <v>0.031949999999999999</v>
      </c>
      <c r="S320" s="219">
        <v>0</v>
      </c>
      <c r="T320" s="220">
        <f>S320*H320</f>
        <v>0</v>
      </c>
      <c r="U320" s="42"/>
      <c r="V320" s="42"/>
      <c r="W320" s="42"/>
      <c r="X320" s="42"/>
      <c r="Y320" s="42"/>
      <c r="Z320" s="42"/>
      <c r="AA320" s="42"/>
      <c r="AB320" s="42"/>
      <c r="AC320" s="42"/>
      <c r="AD320" s="42"/>
      <c r="AE320" s="42"/>
      <c r="AR320" s="221" t="s">
        <v>147</v>
      </c>
      <c r="AT320" s="221" t="s">
        <v>128</v>
      </c>
      <c r="AU320" s="221" t="s">
        <v>89</v>
      </c>
      <c r="AY320" s="20" t="s">
        <v>125</v>
      </c>
      <c r="BE320" s="222">
        <f>IF(N320="základní",J320,0)</f>
        <v>0</v>
      </c>
      <c r="BF320" s="222">
        <f>IF(N320="snížená",J320,0)</f>
        <v>0</v>
      </c>
      <c r="BG320" s="222">
        <f>IF(N320="zákl. přenesená",J320,0)</f>
        <v>0</v>
      </c>
      <c r="BH320" s="222">
        <f>IF(N320="sníž. přenesená",J320,0)</f>
        <v>0</v>
      </c>
      <c r="BI320" s="222">
        <f>IF(N320="nulová",J320,0)</f>
        <v>0</v>
      </c>
      <c r="BJ320" s="20" t="s">
        <v>87</v>
      </c>
      <c r="BK320" s="222">
        <f>ROUND(I320*H320,2)</f>
        <v>0</v>
      </c>
      <c r="BL320" s="20" t="s">
        <v>147</v>
      </c>
      <c r="BM320" s="221" t="s">
        <v>661</v>
      </c>
    </row>
    <row r="321" s="2" customFormat="1">
      <c r="A321" s="42"/>
      <c r="B321" s="43"/>
      <c r="C321" s="44"/>
      <c r="D321" s="223" t="s">
        <v>134</v>
      </c>
      <c r="E321" s="44"/>
      <c r="F321" s="224" t="s">
        <v>662</v>
      </c>
      <c r="G321" s="44"/>
      <c r="H321" s="44"/>
      <c r="I321" s="225"/>
      <c r="J321" s="44"/>
      <c r="K321" s="44"/>
      <c r="L321" s="48"/>
      <c r="M321" s="226"/>
      <c r="N321" s="227"/>
      <c r="O321" s="88"/>
      <c r="P321" s="88"/>
      <c r="Q321" s="88"/>
      <c r="R321" s="88"/>
      <c r="S321" s="88"/>
      <c r="T321" s="89"/>
      <c r="U321" s="42"/>
      <c r="V321" s="42"/>
      <c r="W321" s="42"/>
      <c r="X321" s="42"/>
      <c r="Y321" s="42"/>
      <c r="Z321" s="42"/>
      <c r="AA321" s="42"/>
      <c r="AB321" s="42"/>
      <c r="AC321" s="42"/>
      <c r="AD321" s="42"/>
      <c r="AE321" s="42"/>
      <c r="AT321" s="20" t="s">
        <v>134</v>
      </c>
      <c r="AU321" s="20" t="s">
        <v>89</v>
      </c>
    </row>
    <row r="322" s="2" customFormat="1">
      <c r="A322" s="42"/>
      <c r="B322" s="43"/>
      <c r="C322" s="44"/>
      <c r="D322" s="229" t="s">
        <v>151</v>
      </c>
      <c r="E322" s="44"/>
      <c r="F322" s="230" t="s">
        <v>663</v>
      </c>
      <c r="G322" s="44"/>
      <c r="H322" s="44"/>
      <c r="I322" s="225"/>
      <c r="J322" s="44"/>
      <c r="K322" s="44"/>
      <c r="L322" s="48"/>
      <c r="M322" s="226"/>
      <c r="N322" s="227"/>
      <c r="O322" s="88"/>
      <c r="P322" s="88"/>
      <c r="Q322" s="88"/>
      <c r="R322" s="88"/>
      <c r="S322" s="88"/>
      <c r="T322" s="89"/>
      <c r="U322" s="42"/>
      <c r="V322" s="42"/>
      <c r="W322" s="42"/>
      <c r="X322" s="42"/>
      <c r="Y322" s="42"/>
      <c r="Z322" s="42"/>
      <c r="AA322" s="42"/>
      <c r="AB322" s="42"/>
      <c r="AC322" s="42"/>
      <c r="AD322" s="42"/>
      <c r="AE322" s="42"/>
      <c r="AT322" s="20" t="s">
        <v>151</v>
      </c>
      <c r="AU322" s="20" t="s">
        <v>89</v>
      </c>
    </row>
    <row r="323" s="13" customFormat="1">
      <c r="A323" s="13"/>
      <c r="B323" s="231"/>
      <c r="C323" s="232"/>
      <c r="D323" s="223" t="s">
        <v>153</v>
      </c>
      <c r="E323" s="233" t="s">
        <v>41</v>
      </c>
      <c r="F323" s="234" t="s">
        <v>664</v>
      </c>
      <c r="G323" s="232"/>
      <c r="H323" s="235">
        <v>5</v>
      </c>
      <c r="I323" s="236"/>
      <c r="J323" s="232"/>
      <c r="K323" s="232"/>
      <c r="L323" s="237"/>
      <c r="M323" s="238"/>
      <c r="N323" s="239"/>
      <c r="O323" s="239"/>
      <c r="P323" s="239"/>
      <c r="Q323" s="239"/>
      <c r="R323" s="239"/>
      <c r="S323" s="239"/>
      <c r="T323" s="240"/>
      <c r="U323" s="13"/>
      <c r="V323" s="13"/>
      <c r="W323" s="13"/>
      <c r="X323" s="13"/>
      <c r="Y323" s="13"/>
      <c r="Z323" s="13"/>
      <c r="AA323" s="13"/>
      <c r="AB323" s="13"/>
      <c r="AC323" s="13"/>
      <c r="AD323" s="13"/>
      <c r="AE323" s="13"/>
      <c r="AT323" s="241" t="s">
        <v>153</v>
      </c>
      <c r="AU323" s="241" t="s">
        <v>89</v>
      </c>
      <c r="AV323" s="13" t="s">
        <v>89</v>
      </c>
      <c r="AW323" s="13" t="s">
        <v>42</v>
      </c>
      <c r="AX323" s="13" t="s">
        <v>87</v>
      </c>
      <c r="AY323" s="241" t="s">
        <v>125</v>
      </c>
    </row>
    <row r="324" s="12" customFormat="1" ht="22.8" customHeight="1">
      <c r="A324" s="12"/>
      <c r="B324" s="193"/>
      <c r="C324" s="194"/>
      <c r="D324" s="195" t="s">
        <v>79</v>
      </c>
      <c r="E324" s="207" t="s">
        <v>124</v>
      </c>
      <c r="F324" s="207" t="s">
        <v>665</v>
      </c>
      <c r="G324" s="194"/>
      <c r="H324" s="194"/>
      <c r="I324" s="197"/>
      <c r="J324" s="208">
        <f>BK324</f>
        <v>0</v>
      </c>
      <c r="K324" s="194"/>
      <c r="L324" s="199"/>
      <c r="M324" s="200"/>
      <c r="N324" s="201"/>
      <c r="O324" s="201"/>
      <c r="P324" s="202">
        <f>SUM(P325:P378)</f>
        <v>0</v>
      </c>
      <c r="Q324" s="201"/>
      <c r="R324" s="202">
        <f>SUM(R325:R378)</f>
        <v>7.3500969999999999</v>
      </c>
      <c r="S324" s="201"/>
      <c r="T324" s="203">
        <f>SUM(T325:T378)</f>
        <v>0</v>
      </c>
      <c r="U324" s="12"/>
      <c r="V324" s="12"/>
      <c r="W324" s="12"/>
      <c r="X324" s="12"/>
      <c r="Y324" s="12"/>
      <c r="Z324" s="12"/>
      <c r="AA324" s="12"/>
      <c r="AB324" s="12"/>
      <c r="AC324" s="12"/>
      <c r="AD324" s="12"/>
      <c r="AE324" s="12"/>
      <c r="AR324" s="204" t="s">
        <v>87</v>
      </c>
      <c r="AT324" s="205" t="s">
        <v>79</v>
      </c>
      <c r="AU324" s="205" t="s">
        <v>87</v>
      </c>
      <c r="AY324" s="204" t="s">
        <v>125</v>
      </c>
      <c r="BK324" s="206">
        <f>SUM(BK325:BK378)</f>
        <v>0</v>
      </c>
    </row>
    <row r="325" s="2" customFormat="1" ht="16.5" customHeight="1">
      <c r="A325" s="42"/>
      <c r="B325" s="43"/>
      <c r="C325" s="209" t="s">
        <v>366</v>
      </c>
      <c r="D325" s="209" t="s">
        <v>128</v>
      </c>
      <c r="E325" s="210" t="s">
        <v>666</v>
      </c>
      <c r="F325" s="211" t="s">
        <v>667</v>
      </c>
      <c r="G325" s="212" t="s">
        <v>391</v>
      </c>
      <c r="H325" s="213">
        <v>320.19999999999999</v>
      </c>
      <c r="I325" s="214"/>
      <c r="J325" s="215">
        <f>ROUND(I325*H325,2)</f>
        <v>0</v>
      </c>
      <c r="K325" s="216"/>
      <c r="L325" s="48"/>
      <c r="M325" s="217" t="s">
        <v>41</v>
      </c>
      <c r="N325" s="218" t="s">
        <v>51</v>
      </c>
      <c r="O325" s="88"/>
      <c r="P325" s="219">
        <f>O325*H325</f>
        <v>0</v>
      </c>
      <c r="Q325" s="219">
        <v>0</v>
      </c>
      <c r="R325" s="219">
        <f>Q325*H325</f>
        <v>0</v>
      </c>
      <c r="S325" s="219">
        <v>0</v>
      </c>
      <c r="T325" s="220">
        <f>S325*H325</f>
        <v>0</v>
      </c>
      <c r="U325" s="42"/>
      <c r="V325" s="42"/>
      <c r="W325" s="42"/>
      <c r="X325" s="42"/>
      <c r="Y325" s="42"/>
      <c r="Z325" s="42"/>
      <c r="AA325" s="42"/>
      <c r="AB325" s="42"/>
      <c r="AC325" s="42"/>
      <c r="AD325" s="42"/>
      <c r="AE325" s="42"/>
      <c r="AR325" s="221" t="s">
        <v>147</v>
      </c>
      <c r="AT325" s="221" t="s">
        <v>128</v>
      </c>
      <c r="AU325" s="221" t="s">
        <v>89</v>
      </c>
      <c r="AY325" s="20" t="s">
        <v>125</v>
      </c>
      <c r="BE325" s="222">
        <f>IF(N325="základní",J325,0)</f>
        <v>0</v>
      </c>
      <c r="BF325" s="222">
        <f>IF(N325="snížená",J325,0)</f>
        <v>0</v>
      </c>
      <c r="BG325" s="222">
        <f>IF(N325="zákl. přenesená",J325,0)</f>
        <v>0</v>
      </c>
      <c r="BH325" s="222">
        <f>IF(N325="sníž. přenesená",J325,0)</f>
        <v>0</v>
      </c>
      <c r="BI325" s="222">
        <f>IF(N325="nulová",J325,0)</f>
        <v>0</v>
      </c>
      <c r="BJ325" s="20" t="s">
        <v>87</v>
      </c>
      <c r="BK325" s="222">
        <f>ROUND(I325*H325,2)</f>
        <v>0</v>
      </c>
      <c r="BL325" s="20" t="s">
        <v>147</v>
      </c>
      <c r="BM325" s="221" t="s">
        <v>668</v>
      </c>
    </row>
    <row r="326" s="2" customFormat="1">
      <c r="A326" s="42"/>
      <c r="B326" s="43"/>
      <c r="C326" s="44"/>
      <c r="D326" s="223" t="s">
        <v>134</v>
      </c>
      <c r="E326" s="44"/>
      <c r="F326" s="224" t="s">
        <v>669</v>
      </c>
      <c r="G326" s="44"/>
      <c r="H326" s="44"/>
      <c r="I326" s="225"/>
      <c r="J326" s="44"/>
      <c r="K326" s="44"/>
      <c r="L326" s="48"/>
      <c r="M326" s="226"/>
      <c r="N326" s="227"/>
      <c r="O326" s="88"/>
      <c r="P326" s="88"/>
      <c r="Q326" s="88"/>
      <c r="R326" s="88"/>
      <c r="S326" s="88"/>
      <c r="T326" s="89"/>
      <c r="U326" s="42"/>
      <c r="V326" s="42"/>
      <c r="W326" s="42"/>
      <c r="X326" s="42"/>
      <c r="Y326" s="42"/>
      <c r="Z326" s="42"/>
      <c r="AA326" s="42"/>
      <c r="AB326" s="42"/>
      <c r="AC326" s="42"/>
      <c r="AD326" s="42"/>
      <c r="AE326" s="42"/>
      <c r="AT326" s="20" t="s">
        <v>134</v>
      </c>
      <c r="AU326" s="20" t="s">
        <v>89</v>
      </c>
    </row>
    <row r="327" s="2" customFormat="1">
      <c r="A327" s="42"/>
      <c r="B327" s="43"/>
      <c r="C327" s="44"/>
      <c r="D327" s="229" t="s">
        <v>151</v>
      </c>
      <c r="E327" s="44"/>
      <c r="F327" s="230" t="s">
        <v>670</v>
      </c>
      <c r="G327" s="44"/>
      <c r="H327" s="44"/>
      <c r="I327" s="225"/>
      <c r="J327" s="44"/>
      <c r="K327" s="44"/>
      <c r="L327" s="48"/>
      <c r="M327" s="226"/>
      <c r="N327" s="227"/>
      <c r="O327" s="88"/>
      <c r="P327" s="88"/>
      <c r="Q327" s="88"/>
      <c r="R327" s="88"/>
      <c r="S327" s="88"/>
      <c r="T327" s="89"/>
      <c r="U327" s="42"/>
      <c r="V327" s="42"/>
      <c r="W327" s="42"/>
      <c r="X327" s="42"/>
      <c r="Y327" s="42"/>
      <c r="Z327" s="42"/>
      <c r="AA327" s="42"/>
      <c r="AB327" s="42"/>
      <c r="AC327" s="42"/>
      <c r="AD327" s="42"/>
      <c r="AE327" s="42"/>
      <c r="AT327" s="20" t="s">
        <v>151</v>
      </c>
      <c r="AU327" s="20" t="s">
        <v>89</v>
      </c>
    </row>
    <row r="328" s="13" customFormat="1">
      <c r="A328" s="13"/>
      <c r="B328" s="231"/>
      <c r="C328" s="232"/>
      <c r="D328" s="223" t="s">
        <v>153</v>
      </c>
      <c r="E328" s="233" t="s">
        <v>41</v>
      </c>
      <c r="F328" s="234" t="s">
        <v>402</v>
      </c>
      <c r="G328" s="232"/>
      <c r="H328" s="235">
        <v>295.80000000000001</v>
      </c>
      <c r="I328" s="236"/>
      <c r="J328" s="232"/>
      <c r="K328" s="232"/>
      <c r="L328" s="237"/>
      <c r="M328" s="238"/>
      <c r="N328" s="239"/>
      <c r="O328" s="239"/>
      <c r="P328" s="239"/>
      <c r="Q328" s="239"/>
      <c r="R328" s="239"/>
      <c r="S328" s="239"/>
      <c r="T328" s="240"/>
      <c r="U328" s="13"/>
      <c r="V328" s="13"/>
      <c r="W328" s="13"/>
      <c r="X328" s="13"/>
      <c r="Y328" s="13"/>
      <c r="Z328" s="13"/>
      <c r="AA328" s="13"/>
      <c r="AB328" s="13"/>
      <c r="AC328" s="13"/>
      <c r="AD328" s="13"/>
      <c r="AE328" s="13"/>
      <c r="AT328" s="241" t="s">
        <v>153</v>
      </c>
      <c r="AU328" s="241" t="s">
        <v>89</v>
      </c>
      <c r="AV328" s="13" t="s">
        <v>89</v>
      </c>
      <c r="AW328" s="13" t="s">
        <v>42</v>
      </c>
      <c r="AX328" s="13" t="s">
        <v>80</v>
      </c>
      <c r="AY328" s="241" t="s">
        <v>125</v>
      </c>
    </row>
    <row r="329" s="13" customFormat="1">
      <c r="A329" s="13"/>
      <c r="B329" s="231"/>
      <c r="C329" s="232"/>
      <c r="D329" s="223" t="s">
        <v>153</v>
      </c>
      <c r="E329" s="233" t="s">
        <v>41</v>
      </c>
      <c r="F329" s="234" t="s">
        <v>671</v>
      </c>
      <c r="G329" s="232"/>
      <c r="H329" s="235">
        <v>24.399999999999999</v>
      </c>
      <c r="I329" s="236"/>
      <c r="J329" s="232"/>
      <c r="K329" s="232"/>
      <c r="L329" s="237"/>
      <c r="M329" s="238"/>
      <c r="N329" s="239"/>
      <c r="O329" s="239"/>
      <c r="P329" s="239"/>
      <c r="Q329" s="239"/>
      <c r="R329" s="239"/>
      <c r="S329" s="239"/>
      <c r="T329" s="240"/>
      <c r="U329" s="13"/>
      <c r="V329" s="13"/>
      <c r="W329" s="13"/>
      <c r="X329" s="13"/>
      <c r="Y329" s="13"/>
      <c r="Z329" s="13"/>
      <c r="AA329" s="13"/>
      <c r="AB329" s="13"/>
      <c r="AC329" s="13"/>
      <c r="AD329" s="13"/>
      <c r="AE329" s="13"/>
      <c r="AT329" s="241" t="s">
        <v>153</v>
      </c>
      <c r="AU329" s="241" t="s">
        <v>89</v>
      </c>
      <c r="AV329" s="13" t="s">
        <v>89</v>
      </c>
      <c r="AW329" s="13" t="s">
        <v>42</v>
      </c>
      <c r="AX329" s="13" t="s">
        <v>80</v>
      </c>
      <c r="AY329" s="241" t="s">
        <v>125</v>
      </c>
    </row>
    <row r="330" s="14" customFormat="1">
      <c r="A330" s="14"/>
      <c r="B330" s="242"/>
      <c r="C330" s="243"/>
      <c r="D330" s="223" t="s">
        <v>153</v>
      </c>
      <c r="E330" s="244" t="s">
        <v>41</v>
      </c>
      <c r="F330" s="245" t="s">
        <v>290</v>
      </c>
      <c r="G330" s="243"/>
      <c r="H330" s="246">
        <v>320.19999999999999</v>
      </c>
      <c r="I330" s="247"/>
      <c r="J330" s="243"/>
      <c r="K330" s="243"/>
      <c r="L330" s="248"/>
      <c r="M330" s="249"/>
      <c r="N330" s="250"/>
      <c r="O330" s="250"/>
      <c r="P330" s="250"/>
      <c r="Q330" s="250"/>
      <c r="R330" s="250"/>
      <c r="S330" s="250"/>
      <c r="T330" s="251"/>
      <c r="U330" s="14"/>
      <c r="V330" s="14"/>
      <c r="W330" s="14"/>
      <c r="X330" s="14"/>
      <c r="Y330" s="14"/>
      <c r="Z330" s="14"/>
      <c r="AA330" s="14"/>
      <c r="AB330" s="14"/>
      <c r="AC330" s="14"/>
      <c r="AD330" s="14"/>
      <c r="AE330" s="14"/>
      <c r="AT330" s="252" t="s">
        <v>153</v>
      </c>
      <c r="AU330" s="252" t="s">
        <v>89</v>
      </c>
      <c r="AV330" s="14" t="s">
        <v>147</v>
      </c>
      <c r="AW330" s="14" t="s">
        <v>42</v>
      </c>
      <c r="AX330" s="14" t="s">
        <v>87</v>
      </c>
      <c r="AY330" s="252" t="s">
        <v>125</v>
      </c>
    </row>
    <row r="331" s="2" customFormat="1" ht="24.15" customHeight="1">
      <c r="A331" s="42"/>
      <c r="B331" s="43"/>
      <c r="C331" s="209" t="s">
        <v>371</v>
      </c>
      <c r="D331" s="209" t="s">
        <v>128</v>
      </c>
      <c r="E331" s="210" t="s">
        <v>672</v>
      </c>
      <c r="F331" s="211" t="s">
        <v>673</v>
      </c>
      <c r="G331" s="212" t="s">
        <v>391</v>
      </c>
      <c r="H331" s="213">
        <v>13.199999999999999</v>
      </c>
      <c r="I331" s="214"/>
      <c r="J331" s="215">
        <f>ROUND(I331*H331,2)</f>
        <v>0</v>
      </c>
      <c r="K331" s="216"/>
      <c r="L331" s="48"/>
      <c r="M331" s="217" t="s">
        <v>41</v>
      </c>
      <c r="N331" s="218" t="s">
        <v>51</v>
      </c>
      <c r="O331" s="88"/>
      <c r="P331" s="219">
        <f>O331*H331</f>
        <v>0</v>
      </c>
      <c r="Q331" s="219">
        <v>0</v>
      </c>
      <c r="R331" s="219">
        <f>Q331*H331</f>
        <v>0</v>
      </c>
      <c r="S331" s="219">
        <v>0</v>
      </c>
      <c r="T331" s="220">
        <f>S331*H331</f>
        <v>0</v>
      </c>
      <c r="U331" s="42"/>
      <c r="V331" s="42"/>
      <c r="W331" s="42"/>
      <c r="X331" s="42"/>
      <c r="Y331" s="42"/>
      <c r="Z331" s="42"/>
      <c r="AA331" s="42"/>
      <c r="AB331" s="42"/>
      <c r="AC331" s="42"/>
      <c r="AD331" s="42"/>
      <c r="AE331" s="42"/>
      <c r="AR331" s="221" t="s">
        <v>147</v>
      </c>
      <c r="AT331" s="221" t="s">
        <v>128</v>
      </c>
      <c r="AU331" s="221" t="s">
        <v>89</v>
      </c>
      <c r="AY331" s="20" t="s">
        <v>125</v>
      </c>
      <c r="BE331" s="222">
        <f>IF(N331="základní",J331,0)</f>
        <v>0</v>
      </c>
      <c r="BF331" s="222">
        <f>IF(N331="snížená",J331,0)</f>
        <v>0</v>
      </c>
      <c r="BG331" s="222">
        <f>IF(N331="zákl. přenesená",J331,0)</f>
        <v>0</v>
      </c>
      <c r="BH331" s="222">
        <f>IF(N331="sníž. přenesená",J331,0)</f>
        <v>0</v>
      </c>
      <c r="BI331" s="222">
        <f>IF(N331="nulová",J331,0)</f>
        <v>0</v>
      </c>
      <c r="BJ331" s="20" t="s">
        <v>87</v>
      </c>
      <c r="BK331" s="222">
        <f>ROUND(I331*H331,2)</f>
        <v>0</v>
      </c>
      <c r="BL331" s="20" t="s">
        <v>147</v>
      </c>
      <c r="BM331" s="221" t="s">
        <v>674</v>
      </c>
    </row>
    <row r="332" s="2" customFormat="1">
      <c r="A332" s="42"/>
      <c r="B332" s="43"/>
      <c r="C332" s="44"/>
      <c r="D332" s="223" t="s">
        <v>134</v>
      </c>
      <c r="E332" s="44"/>
      <c r="F332" s="224" t="s">
        <v>675</v>
      </c>
      <c r="G332" s="44"/>
      <c r="H332" s="44"/>
      <c r="I332" s="225"/>
      <c r="J332" s="44"/>
      <c r="K332" s="44"/>
      <c r="L332" s="48"/>
      <c r="M332" s="226"/>
      <c r="N332" s="227"/>
      <c r="O332" s="88"/>
      <c r="P332" s="88"/>
      <c r="Q332" s="88"/>
      <c r="R332" s="88"/>
      <c r="S332" s="88"/>
      <c r="T332" s="89"/>
      <c r="U332" s="42"/>
      <c r="V332" s="42"/>
      <c r="W332" s="42"/>
      <c r="X332" s="42"/>
      <c r="Y332" s="42"/>
      <c r="Z332" s="42"/>
      <c r="AA332" s="42"/>
      <c r="AB332" s="42"/>
      <c r="AC332" s="42"/>
      <c r="AD332" s="42"/>
      <c r="AE332" s="42"/>
      <c r="AT332" s="20" t="s">
        <v>134</v>
      </c>
      <c r="AU332" s="20" t="s">
        <v>89</v>
      </c>
    </row>
    <row r="333" s="2" customFormat="1">
      <c r="A333" s="42"/>
      <c r="B333" s="43"/>
      <c r="C333" s="44"/>
      <c r="D333" s="229" t="s">
        <v>151</v>
      </c>
      <c r="E333" s="44"/>
      <c r="F333" s="230" t="s">
        <v>676</v>
      </c>
      <c r="G333" s="44"/>
      <c r="H333" s="44"/>
      <c r="I333" s="225"/>
      <c r="J333" s="44"/>
      <c r="K333" s="44"/>
      <c r="L333" s="48"/>
      <c r="M333" s="226"/>
      <c r="N333" s="227"/>
      <c r="O333" s="88"/>
      <c r="P333" s="88"/>
      <c r="Q333" s="88"/>
      <c r="R333" s="88"/>
      <c r="S333" s="88"/>
      <c r="T333" s="89"/>
      <c r="U333" s="42"/>
      <c r="V333" s="42"/>
      <c r="W333" s="42"/>
      <c r="X333" s="42"/>
      <c r="Y333" s="42"/>
      <c r="Z333" s="42"/>
      <c r="AA333" s="42"/>
      <c r="AB333" s="42"/>
      <c r="AC333" s="42"/>
      <c r="AD333" s="42"/>
      <c r="AE333" s="42"/>
      <c r="AT333" s="20" t="s">
        <v>151</v>
      </c>
      <c r="AU333" s="20" t="s">
        <v>89</v>
      </c>
    </row>
    <row r="334" s="13" customFormat="1">
      <c r="A334" s="13"/>
      <c r="B334" s="231"/>
      <c r="C334" s="232"/>
      <c r="D334" s="223" t="s">
        <v>153</v>
      </c>
      <c r="E334" s="233" t="s">
        <v>41</v>
      </c>
      <c r="F334" s="234" t="s">
        <v>677</v>
      </c>
      <c r="G334" s="232"/>
      <c r="H334" s="235">
        <v>13.199999999999999</v>
      </c>
      <c r="I334" s="236"/>
      <c r="J334" s="232"/>
      <c r="K334" s="232"/>
      <c r="L334" s="237"/>
      <c r="M334" s="238"/>
      <c r="N334" s="239"/>
      <c r="O334" s="239"/>
      <c r="P334" s="239"/>
      <c r="Q334" s="239"/>
      <c r="R334" s="239"/>
      <c r="S334" s="239"/>
      <c r="T334" s="240"/>
      <c r="U334" s="13"/>
      <c r="V334" s="13"/>
      <c r="W334" s="13"/>
      <c r="X334" s="13"/>
      <c r="Y334" s="13"/>
      <c r="Z334" s="13"/>
      <c r="AA334" s="13"/>
      <c r="AB334" s="13"/>
      <c r="AC334" s="13"/>
      <c r="AD334" s="13"/>
      <c r="AE334" s="13"/>
      <c r="AT334" s="241" t="s">
        <v>153</v>
      </c>
      <c r="AU334" s="241" t="s">
        <v>89</v>
      </c>
      <c r="AV334" s="13" t="s">
        <v>89</v>
      </c>
      <c r="AW334" s="13" t="s">
        <v>42</v>
      </c>
      <c r="AX334" s="13" t="s">
        <v>87</v>
      </c>
      <c r="AY334" s="241" t="s">
        <v>125</v>
      </c>
    </row>
    <row r="335" s="2" customFormat="1" ht="24.15" customHeight="1">
      <c r="A335" s="42"/>
      <c r="B335" s="43"/>
      <c r="C335" s="209" t="s">
        <v>678</v>
      </c>
      <c r="D335" s="209" t="s">
        <v>128</v>
      </c>
      <c r="E335" s="210" t="s">
        <v>679</v>
      </c>
      <c r="F335" s="211" t="s">
        <v>680</v>
      </c>
      <c r="G335" s="212" t="s">
        <v>391</v>
      </c>
      <c r="H335" s="213">
        <v>320.19999999999999</v>
      </c>
      <c r="I335" s="214"/>
      <c r="J335" s="215">
        <f>ROUND(I335*H335,2)</f>
        <v>0</v>
      </c>
      <c r="K335" s="216"/>
      <c r="L335" s="48"/>
      <c r="M335" s="217" t="s">
        <v>41</v>
      </c>
      <c r="N335" s="218" t="s">
        <v>51</v>
      </c>
      <c r="O335" s="88"/>
      <c r="P335" s="219">
        <f>O335*H335</f>
        <v>0</v>
      </c>
      <c r="Q335" s="219">
        <v>0</v>
      </c>
      <c r="R335" s="219">
        <f>Q335*H335</f>
        <v>0</v>
      </c>
      <c r="S335" s="219">
        <v>0</v>
      </c>
      <c r="T335" s="220">
        <f>S335*H335</f>
        <v>0</v>
      </c>
      <c r="U335" s="42"/>
      <c r="V335" s="42"/>
      <c r="W335" s="42"/>
      <c r="X335" s="42"/>
      <c r="Y335" s="42"/>
      <c r="Z335" s="42"/>
      <c r="AA335" s="42"/>
      <c r="AB335" s="42"/>
      <c r="AC335" s="42"/>
      <c r="AD335" s="42"/>
      <c r="AE335" s="42"/>
      <c r="AR335" s="221" t="s">
        <v>147</v>
      </c>
      <c r="AT335" s="221" t="s">
        <v>128</v>
      </c>
      <c r="AU335" s="221" t="s">
        <v>89</v>
      </c>
      <c r="AY335" s="20" t="s">
        <v>125</v>
      </c>
      <c r="BE335" s="222">
        <f>IF(N335="základní",J335,0)</f>
        <v>0</v>
      </c>
      <c r="BF335" s="222">
        <f>IF(N335="snížená",J335,0)</f>
        <v>0</v>
      </c>
      <c r="BG335" s="222">
        <f>IF(N335="zákl. přenesená",J335,0)</f>
        <v>0</v>
      </c>
      <c r="BH335" s="222">
        <f>IF(N335="sníž. přenesená",J335,0)</f>
        <v>0</v>
      </c>
      <c r="BI335" s="222">
        <f>IF(N335="nulová",J335,0)</f>
        <v>0</v>
      </c>
      <c r="BJ335" s="20" t="s">
        <v>87</v>
      </c>
      <c r="BK335" s="222">
        <f>ROUND(I335*H335,2)</f>
        <v>0</v>
      </c>
      <c r="BL335" s="20" t="s">
        <v>147</v>
      </c>
      <c r="BM335" s="221" t="s">
        <v>681</v>
      </c>
    </row>
    <row r="336" s="2" customFormat="1">
      <c r="A336" s="42"/>
      <c r="B336" s="43"/>
      <c r="C336" s="44"/>
      <c r="D336" s="223" t="s">
        <v>134</v>
      </c>
      <c r="E336" s="44"/>
      <c r="F336" s="224" t="s">
        <v>682</v>
      </c>
      <c r="G336" s="44"/>
      <c r="H336" s="44"/>
      <c r="I336" s="225"/>
      <c r="J336" s="44"/>
      <c r="K336" s="44"/>
      <c r="L336" s="48"/>
      <c r="M336" s="226"/>
      <c r="N336" s="227"/>
      <c r="O336" s="88"/>
      <c r="P336" s="88"/>
      <c r="Q336" s="88"/>
      <c r="R336" s="88"/>
      <c r="S336" s="88"/>
      <c r="T336" s="89"/>
      <c r="U336" s="42"/>
      <c r="V336" s="42"/>
      <c r="W336" s="42"/>
      <c r="X336" s="42"/>
      <c r="Y336" s="42"/>
      <c r="Z336" s="42"/>
      <c r="AA336" s="42"/>
      <c r="AB336" s="42"/>
      <c r="AC336" s="42"/>
      <c r="AD336" s="42"/>
      <c r="AE336" s="42"/>
      <c r="AT336" s="20" t="s">
        <v>134</v>
      </c>
      <c r="AU336" s="20" t="s">
        <v>89</v>
      </c>
    </row>
    <row r="337" s="2" customFormat="1">
      <c r="A337" s="42"/>
      <c r="B337" s="43"/>
      <c r="C337" s="44"/>
      <c r="D337" s="229" t="s">
        <v>151</v>
      </c>
      <c r="E337" s="44"/>
      <c r="F337" s="230" t="s">
        <v>683</v>
      </c>
      <c r="G337" s="44"/>
      <c r="H337" s="44"/>
      <c r="I337" s="225"/>
      <c r="J337" s="44"/>
      <c r="K337" s="44"/>
      <c r="L337" s="48"/>
      <c r="M337" s="226"/>
      <c r="N337" s="227"/>
      <c r="O337" s="88"/>
      <c r="P337" s="88"/>
      <c r="Q337" s="88"/>
      <c r="R337" s="88"/>
      <c r="S337" s="88"/>
      <c r="T337" s="89"/>
      <c r="U337" s="42"/>
      <c r="V337" s="42"/>
      <c r="W337" s="42"/>
      <c r="X337" s="42"/>
      <c r="Y337" s="42"/>
      <c r="Z337" s="42"/>
      <c r="AA337" s="42"/>
      <c r="AB337" s="42"/>
      <c r="AC337" s="42"/>
      <c r="AD337" s="42"/>
      <c r="AE337" s="42"/>
      <c r="AT337" s="20" t="s">
        <v>151</v>
      </c>
      <c r="AU337" s="20" t="s">
        <v>89</v>
      </c>
    </row>
    <row r="338" s="15" customFormat="1">
      <c r="A338" s="15"/>
      <c r="B338" s="257"/>
      <c r="C338" s="258"/>
      <c r="D338" s="223" t="s">
        <v>153</v>
      </c>
      <c r="E338" s="259" t="s">
        <v>41</v>
      </c>
      <c r="F338" s="260" t="s">
        <v>684</v>
      </c>
      <c r="G338" s="258"/>
      <c r="H338" s="259" t="s">
        <v>41</v>
      </c>
      <c r="I338" s="261"/>
      <c r="J338" s="258"/>
      <c r="K338" s="258"/>
      <c r="L338" s="262"/>
      <c r="M338" s="263"/>
      <c r="N338" s="264"/>
      <c r="O338" s="264"/>
      <c r="P338" s="264"/>
      <c r="Q338" s="264"/>
      <c r="R338" s="264"/>
      <c r="S338" s="264"/>
      <c r="T338" s="265"/>
      <c r="U338" s="15"/>
      <c r="V338" s="15"/>
      <c r="W338" s="15"/>
      <c r="X338" s="15"/>
      <c r="Y338" s="15"/>
      <c r="Z338" s="15"/>
      <c r="AA338" s="15"/>
      <c r="AB338" s="15"/>
      <c r="AC338" s="15"/>
      <c r="AD338" s="15"/>
      <c r="AE338" s="15"/>
      <c r="AT338" s="266" t="s">
        <v>153</v>
      </c>
      <c r="AU338" s="266" t="s">
        <v>89</v>
      </c>
      <c r="AV338" s="15" t="s">
        <v>87</v>
      </c>
      <c r="AW338" s="15" t="s">
        <v>42</v>
      </c>
      <c r="AX338" s="15" t="s">
        <v>80</v>
      </c>
      <c r="AY338" s="266" t="s">
        <v>125</v>
      </c>
    </row>
    <row r="339" s="13" customFormat="1">
      <c r="A339" s="13"/>
      <c r="B339" s="231"/>
      <c r="C339" s="232"/>
      <c r="D339" s="223" t="s">
        <v>153</v>
      </c>
      <c r="E339" s="233" t="s">
        <v>41</v>
      </c>
      <c r="F339" s="234" t="s">
        <v>402</v>
      </c>
      <c r="G339" s="232"/>
      <c r="H339" s="235">
        <v>295.80000000000001</v>
      </c>
      <c r="I339" s="236"/>
      <c r="J339" s="232"/>
      <c r="K339" s="232"/>
      <c r="L339" s="237"/>
      <c r="M339" s="238"/>
      <c r="N339" s="239"/>
      <c r="O339" s="239"/>
      <c r="P339" s="239"/>
      <c r="Q339" s="239"/>
      <c r="R339" s="239"/>
      <c r="S339" s="239"/>
      <c r="T339" s="240"/>
      <c r="U339" s="13"/>
      <c r="V339" s="13"/>
      <c r="W339" s="13"/>
      <c r="X339" s="13"/>
      <c r="Y339" s="13"/>
      <c r="Z339" s="13"/>
      <c r="AA339" s="13"/>
      <c r="AB339" s="13"/>
      <c r="AC339" s="13"/>
      <c r="AD339" s="13"/>
      <c r="AE339" s="13"/>
      <c r="AT339" s="241" t="s">
        <v>153</v>
      </c>
      <c r="AU339" s="241" t="s">
        <v>89</v>
      </c>
      <c r="AV339" s="13" t="s">
        <v>89</v>
      </c>
      <c r="AW339" s="13" t="s">
        <v>42</v>
      </c>
      <c r="AX339" s="13" t="s">
        <v>80</v>
      </c>
      <c r="AY339" s="241" t="s">
        <v>125</v>
      </c>
    </row>
    <row r="340" s="13" customFormat="1">
      <c r="A340" s="13"/>
      <c r="B340" s="231"/>
      <c r="C340" s="232"/>
      <c r="D340" s="223" t="s">
        <v>153</v>
      </c>
      <c r="E340" s="233" t="s">
        <v>41</v>
      </c>
      <c r="F340" s="234" t="s">
        <v>671</v>
      </c>
      <c r="G340" s="232"/>
      <c r="H340" s="235">
        <v>24.399999999999999</v>
      </c>
      <c r="I340" s="236"/>
      <c r="J340" s="232"/>
      <c r="K340" s="232"/>
      <c r="L340" s="237"/>
      <c r="M340" s="238"/>
      <c r="N340" s="239"/>
      <c r="O340" s="239"/>
      <c r="P340" s="239"/>
      <c r="Q340" s="239"/>
      <c r="R340" s="239"/>
      <c r="S340" s="239"/>
      <c r="T340" s="240"/>
      <c r="U340" s="13"/>
      <c r="V340" s="13"/>
      <c r="W340" s="13"/>
      <c r="X340" s="13"/>
      <c r="Y340" s="13"/>
      <c r="Z340" s="13"/>
      <c r="AA340" s="13"/>
      <c r="AB340" s="13"/>
      <c r="AC340" s="13"/>
      <c r="AD340" s="13"/>
      <c r="AE340" s="13"/>
      <c r="AT340" s="241" t="s">
        <v>153</v>
      </c>
      <c r="AU340" s="241" t="s">
        <v>89</v>
      </c>
      <c r="AV340" s="13" t="s">
        <v>89</v>
      </c>
      <c r="AW340" s="13" t="s">
        <v>42</v>
      </c>
      <c r="AX340" s="13" t="s">
        <v>80</v>
      </c>
      <c r="AY340" s="241" t="s">
        <v>125</v>
      </c>
    </row>
    <row r="341" s="14" customFormat="1">
      <c r="A341" s="14"/>
      <c r="B341" s="242"/>
      <c r="C341" s="243"/>
      <c r="D341" s="223" t="s">
        <v>153</v>
      </c>
      <c r="E341" s="244" t="s">
        <v>41</v>
      </c>
      <c r="F341" s="245" t="s">
        <v>290</v>
      </c>
      <c r="G341" s="243"/>
      <c r="H341" s="246">
        <v>320.19999999999999</v>
      </c>
      <c r="I341" s="247"/>
      <c r="J341" s="243"/>
      <c r="K341" s="243"/>
      <c r="L341" s="248"/>
      <c r="M341" s="249"/>
      <c r="N341" s="250"/>
      <c r="O341" s="250"/>
      <c r="P341" s="250"/>
      <c r="Q341" s="250"/>
      <c r="R341" s="250"/>
      <c r="S341" s="250"/>
      <c r="T341" s="251"/>
      <c r="U341" s="14"/>
      <c r="V341" s="14"/>
      <c r="W341" s="14"/>
      <c r="X341" s="14"/>
      <c r="Y341" s="14"/>
      <c r="Z341" s="14"/>
      <c r="AA341" s="14"/>
      <c r="AB341" s="14"/>
      <c r="AC341" s="14"/>
      <c r="AD341" s="14"/>
      <c r="AE341" s="14"/>
      <c r="AT341" s="252" t="s">
        <v>153</v>
      </c>
      <c r="AU341" s="252" t="s">
        <v>89</v>
      </c>
      <c r="AV341" s="14" t="s">
        <v>147</v>
      </c>
      <c r="AW341" s="14" t="s">
        <v>42</v>
      </c>
      <c r="AX341" s="14" t="s">
        <v>87</v>
      </c>
      <c r="AY341" s="252" t="s">
        <v>125</v>
      </c>
    </row>
    <row r="342" s="2" customFormat="1" ht="24.15" customHeight="1">
      <c r="A342" s="42"/>
      <c r="B342" s="43"/>
      <c r="C342" s="209" t="s">
        <v>685</v>
      </c>
      <c r="D342" s="209" t="s">
        <v>128</v>
      </c>
      <c r="E342" s="210" t="s">
        <v>686</v>
      </c>
      <c r="F342" s="211" t="s">
        <v>687</v>
      </c>
      <c r="G342" s="212" t="s">
        <v>391</v>
      </c>
      <c r="H342" s="213">
        <v>320.19999999999999</v>
      </c>
      <c r="I342" s="214"/>
      <c r="J342" s="215">
        <f>ROUND(I342*H342,2)</f>
        <v>0</v>
      </c>
      <c r="K342" s="216"/>
      <c r="L342" s="48"/>
      <c r="M342" s="217" t="s">
        <v>41</v>
      </c>
      <c r="N342" s="218" t="s">
        <v>51</v>
      </c>
      <c r="O342" s="88"/>
      <c r="P342" s="219">
        <f>O342*H342</f>
        <v>0</v>
      </c>
      <c r="Q342" s="219">
        <v>0</v>
      </c>
      <c r="R342" s="219">
        <f>Q342*H342</f>
        <v>0</v>
      </c>
      <c r="S342" s="219">
        <v>0</v>
      </c>
      <c r="T342" s="220">
        <f>S342*H342</f>
        <v>0</v>
      </c>
      <c r="U342" s="42"/>
      <c r="V342" s="42"/>
      <c r="W342" s="42"/>
      <c r="X342" s="42"/>
      <c r="Y342" s="42"/>
      <c r="Z342" s="42"/>
      <c r="AA342" s="42"/>
      <c r="AB342" s="42"/>
      <c r="AC342" s="42"/>
      <c r="AD342" s="42"/>
      <c r="AE342" s="42"/>
      <c r="AR342" s="221" t="s">
        <v>147</v>
      </c>
      <c r="AT342" s="221" t="s">
        <v>128</v>
      </c>
      <c r="AU342" s="221" t="s">
        <v>89</v>
      </c>
      <c r="AY342" s="20" t="s">
        <v>125</v>
      </c>
      <c r="BE342" s="222">
        <f>IF(N342="základní",J342,0)</f>
        <v>0</v>
      </c>
      <c r="BF342" s="222">
        <f>IF(N342="snížená",J342,0)</f>
        <v>0</v>
      </c>
      <c r="BG342" s="222">
        <f>IF(N342="zákl. přenesená",J342,0)</f>
        <v>0</v>
      </c>
      <c r="BH342" s="222">
        <f>IF(N342="sníž. přenesená",J342,0)</f>
        <v>0</v>
      </c>
      <c r="BI342" s="222">
        <f>IF(N342="nulová",J342,0)</f>
        <v>0</v>
      </c>
      <c r="BJ342" s="20" t="s">
        <v>87</v>
      </c>
      <c r="BK342" s="222">
        <f>ROUND(I342*H342,2)</f>
        <v>0</v>
      </c>
      <c r="BL342" s="20" t="s">
        <v>147</v>
      </c>
      <c r="BM342" s="221" t="s">
        <v>688</v>
      </c>
    </row>
    <row r="343" s="2" customFormat="1">
      <c r="A343" s="42"/>
      <c r="B343" s="43"/>
      <c r="C343" s="44"/>
      <c r="D343" s="223" t="s">
        <v>134</v>
      </c>
      <c r="E343" s="44"/>
      <c r="F343" s="224" t="s">
        <v>689</v>
      </c>
      <c r="G343" s="44"/>
      <c r="H343" s="44"/>
      <c r="I343" s="225"/>
      <c r="J343" s="44"/>
      <c r="K343" s="44"/>
      <c r="L343" s="48"/>
      <c r="M343" s="226"/>
      <c r="N343" s="227"/>
      <c r="O343" s="88"/>
      <c r="P343" s="88"/>
      <c r="Q343" s="88"/>
      <c r="R343" s="88"/>
      <c r="S343" s="88"/>
      <c r="T343" s="89"/>
      <c r="U343" s="42"/>
      <c r="V343" s="42"/>
      <c r="W343" s="42"/>
      <c r="X343" s="42"/>
      <c r="Y343" s="42"/>
      <c r="Z343" s="42"/>
      <c r="AA343" s="42"/>
      <c r="AB343" s="42"/>
      <c r="AC343" s="42"/>
      <c r="AD343" s="42"/>
      <c r="AE343" s="42"/>
      <c r="AT343" s="20" t="s">
        <v>134</v>
      </c>
      <c r="AU343" s="20" t="s">
        <v>89</v>
      </c>
    </row>
    <row r="344" s="2" customFormat="1">
      <c r="A344" s="42"/>
      <c r="B344" s="43"/>
      <c r="C344" s="44"/>
      <c r="D344" s="229" t="s">
        <v>151</v>
      </c>
      <c r="E344" s="44"/>
      <c r="F344" s="230" t="s">
        <v>690</v>
      </c>
      <c r="G344" s="44"/>
      <c r="H344" s="44"/>
      <c r="I344" s="225"/>
      <c r="J344" s="44"/>
      <c r="K344" s="44"/>
      <c r="L344" s="48"/>
      <c r="M344" s="226"/>
      <c r="N344" s="227"/>
      <c r="O344" s="88"/>
      <c r="P344" s="88"/>
      <c r="Q344" s="88"/>
      <c r="R344" s="88"/>
      <c r="S344" s="88"/>
      <c r="T344" s="89"/>
      <c r="U344" s="42"/>
      <c r="V344" s="42"/>
      <c r="W344" s="42"/>
      <c r="X344" s="42"/>
      <c r="Y344" s="42"/>
      <c r="Z344" s="42"/>
      <c r="AA344" s="42"/>
      <c r="AB344" s="42"/>
      <c r="AC344" s="42"/>
      <c r="AD344" s="42"/>
      <c r="AE344" s="42"/>
      <c r="AT344" s="20" t="s">
        <v>151</v>
      </c>
      <c r="AU344" s="20" t="s">
        <v>89</v>
      </c>
    </row>
    <row r="345" s="13" customFormat="1">
      <c r="A345" s="13"/>
      <c r="B345" s="231"/>
      <c r="C345" s="232"/>
      <c r="D345" s="223" t="s">
        <v>153</v>
      </c>
      <c r="E345" s="233" t="s">
        <v>41</v>
      </c>
      <c r="F345" s="234" t="s">
        <v>402</v>
      </c>
      <c r="G345" s="232"/>
      <c r="H345" s="235">
        <v>295.80000000000001</v>
      </c>
      <c r="I345" s="236"/>
      <c r="J345" s="232"/>
      <c r="K345" s="232"/>
      <c r="L345" s="237"/>
      <c r="M345" s="238"/>
      <c r="N345" s="239"/>
      <c r="O345" s="239"/>
      <c r="P345" s="239"/>
      <c r="Q345" s="239"/>
      <c r="R345" s="239"/>
      <c r="S345" s="239"/>
      <c r="T345" s="240"/>
      <c r="U345" s="13"/>
      <c r="V345" s="13"/>
      <c r="W345" s="13"/>
      <c r="X345" s="13"/>
      <c r="Y345" s="13"/>
      <c r="Z345" s="13"/>
      <c r="AA345" s="13"/>
      <c r="AB345" s="13"/>
      <c r="AC345" s="13"/>
      <c r="AD345" s="13"/>
      <c r="AE345" s="13"/>
      <c r="AT345" s="241" t="s">
        <v>153</v>
      </c>
      <c r="AU345" s="241" t="s">
        <v>89</v>
      </c>
      <c r="AV345" s="13" t="s">
        <v>89</v>
      </c>
      <c r="AW345" s="13" t="s">
        <v>42</v>
      </c>
      <c r="AX345" s="13" t="s">
        <v>80</v>
      </c>
      <c r="AY345" s="241" t="s">
        <v>125</v>
      </c>
    </row>
    <row r="346" s="13" customFormat="1">
      <c r="A346" s="13"/>
      <c r="B346" s="231"/>
      <c r="C346" s="232"/>
      <c r="D346" s="223" t="s">
        <v>153</v>
      </c>
      <c r="E346" s="233" t="s">
        <v>41</v>
      </c>
      <c r="F346" s="234" t="s">
        <v>671</v>
      </c>
      <c r="G346" s="232"/>
      <c r="H346" s="235">
        <v>24.399999999999999</v>
      </c>
      <c r="I346" s="236"/>
      <c r="J346" s="232"/>
      <c r="K346" s="232"/>
      <c r="L346" s="237"/>
      <c r="M346" s="238"/>
      <c r="N346" s="239"/>
      <c r="O346" s="239"/>
      <c r="P346" s="239"/>
      <c r="Q346" s="239"/>
      <c r="R346" s="239"/>
      <c r="S346" s="239"/>
      <c r="T346" s="240"/>
      <c r="U346" s="13"/>
      <c r="V346" s="13"/>
      <c r="W346" s="13"/>
      <c r="X346" s="13"/>
      <c r="Y346" s="13"/>
      <c r="Z346" s="13"/>
      <c r="AA346" s="13"/>
      <c r="AB346" s="13"/>
      <c r="AC346" s="13"/>
      <c r="AD346" s="13"/>
      <c r="AE346" s="13"/>
      <c r="AT346" s="241" t="s">
        <v>153</v>
      </c>
      <c r="AU346" s="241" t="s">
        <v>89</v>
      </c>
      <c r="AV346" s="13" t="s">
        <v>89</v>
      </c>
      <c r="AW346" s="13" t="s">
        <v>42</v>
      </c>
      <c r="AX346" s="13" t="s">
        <v>80</v>
      </c>
      <c r="AY346" s="241" t="s">
        <v>125</v>
      </c>
    </row>
    <row r="347" s="14" customFormat="1">
      <c r="A347" s="14"/>
      <c r="B347" s="242"/>
      <c r="C347" s="243"/>
      <c r="D347" s="223" t="s">
        <v>153</v>
      </c>
      <c r="E347" s="244" t="s">
        <v>41</v>
      </c>
      <c r="F347" s="245" t="s">
        <v>290</v>
      </c>
      <c r="G347" s="243"/>
      <c r="H347" s="246">
        <v>320.19999999999999</v>
      </c>
      <c r="I347" s="247"/>
      <c r="J347" s="243"/>
      <c r="K347" s="243"/>
      <c r="L347" s="248"/>
      <c r="M347" s="249"/>
      <c r="N347" s="250"/>
      <c r="O347" s="250"/>
      <c r="P347" s="250"/>
      <c r="Q347" s="250"/>
      <c r="R347" s="250"/>
      <c r="S347" s="250"/>
      <c r="T347" s="251"/>
      <c r="U347" s="14"/>
      <c r="V347" s="14"/>
      <c r="W347" s="14"/>
      <c r="X347" s="14"/>
      <c r="Y347" s="14"/>
      <c r="Z347" s="14"/>
      <c r="AA347" s="14"/>
      <c r="AB347" s="14"/>
      <c r="AC347" s="14"/>
      <c r="AD347" s="14"/>
      <c r="AE347" s="14"/>
      <c r="AT347" s="252" t="s">
        <v>153</v>
      </c>
      <c r="AU347" s="252" t="s">
        <v>89</v>
      </c>
      <c r="AV347" s="14" t="s">
        <v>147</v>
      </c>
      <c r="AW347" s="14" t="s">
        <v>42</v>
      </c>
      <c r="AX347" s="14" t="s">
        <v>87</v>
      </c>
      <c r="AY347" s="252" t="s">
        <v>125</v>
      </c>
    </row>
    <row r="348" s="2" customFormat="1" ht="24.15" customHeight="1">
      <c r="A348" s="42"/>
      <c r="B348" s="43"/>
      <c r="C348" s="209" t="s">
        <v>691</v>
      </c>
      <c r="D348" s="209" t="s">
        <v>128</v>
      </c>
      <c r="E348" s="210" t="s">
        <v>692</v>
      </c>
      <c r="F348" s="211" t="s">
        <v>693</v>
      </c>
      <c r="G348" s="212" t="s">
        <v>391</v>
      </c>
      <c r="H348" s="213">
        <v>320.19999999999999</v>
      </c>
      <c r="I348" s="214"/>
      <c r="J348" s="215">
        <f>ROUND(I348*H348,2)</f>
        <v>0</v>
      </c>
      <c r="K348" s="216"/>
      <c r="L348" s="48"/>
      <c r="M348" s="217" t="s">
        <v>41</v>
      </c>
      <c r="N348" s="218" t="s">
        <v>51</v>
      </c>
      <c r="O348" s="88"/>
      <c r="P348" s="219">
        <f>O348*H348</f>
        <v>0</v>
      </c>
      <c r="Q348" s="219">
        <v>0</v>
      </c>
      <c r="R348" s="219">
        <f>Q348*H348</f>
        <v>0</v>
      </c>
      <c r="S348" s="219">
        <v>0</v>
      </c>
      <c r="T348" s="220">
        <f>S348*H348</f>
        <v>0</v>
      </c>
      <c r="U348" s="42"/>
      <c r="V348" s="42"/>
      <c r="W348" s="42"/>
      <c r="X348" s="42"/>
      <c r="Y348" s="42"/>
      <c r="Z348" s="42"/>
      <c r="AA348" s="42"/>
      <c r="AB348" s="42"/>
      <c r="AC348" s="42"/>
      <c r="AD348" s="42"/>
      <c r="AE348" s="42"/>
      <c r="AR348" s="221" t="s">
        <v>147</v>
      </c>
      <c r="AT348" s="221" t="s">
        <v>128</v>
      </c>
      <c r="AU348" s="221" t="s">
        <v>89</v>
      </c>
      <c r="AY348" s="20" t="s">
        <v>125</v>
      </c>
      <c r="BE348" s="222">
        <f>IF(N348="základní",J348,0)</f>
        <v>0</v>
      </c>
      <c r="BF348" s="222">
        <f>IF(N348="snížená",J348,0)</f>
        <v>0</v>
      </c>
      <c r="BG348" s="222">
        <f>IF(N348="zákl. přenesená",J348,0)</f>
        <v>0</v>
      </c>
      <c r="BH348" s="222">
        <f>IF(N348="sníž. přenesená",J348,0)</f>
        <v>0</v>
      </c>
      <c r="BI348" s="222">
        <f>IF(N348="nulová",J348,0)</f>
        <v>0</v>
      </c>
      <c r="BJ348" s="20" t="s">
        <v>87</v>
      </c>
      <c r="BK348" s="222">
        <f>ROUND(I348*H348,2)</f>
        <v>0</v>
      </c>
      <c r="BL348" s="20" t="s">
        <v>147</v>
      </c>
      <c r="BM348" s="221" t="s">
        <v>694</v>
      </c>
    </row>
    <row r="349" s="2" customFormat="1">
      <c r="A349" s="42"/>
      <c r="B349" s="43"/>
      <c r="C349" s="44"/>
      <c r="D349" s="223" t="s">
        <v>134</v>
      </c>
      <c r="E349" s="44"/>
      <c r="F349" s="224" t="s">
        <v>695</v>
      </c>
      <c r="G349" s="44"/>
      <c r="H349" s="44"/>
      <c r="I349" s="225"/>
      <c r="J349" s="44"/>
      <c r="K349" s="44"/>
      <c r="L349" s="48"/>
      <c r="M349" s="226"/>
      <c r="N349" s="227"/>
      <c r="O349" s="88"/>
      <c r="P349" s="88"/>
      <c r="Q349" s="88"/>
      <c r="R349" s="88"/>
      <c r="S349" s="88"/>
      <c r="T349" s="89"/>
      <c r="U349" s="42"/>
      <c r="V349" s="42"/>
      <c r="W349" s="42"/>
      <c r="X349" s="42"/>
      <c r="Y349" s="42"/>
      <c r="Z349" s="42"/>
      <c r="AA349" s="42"/>
      <c r="AB349" s="42"/>
      <c r="AC349" s="42"/>
      <c r="AD349" s="42"/>
      <c r="AE349" s="42"/>
      <c r="AT349" s="20" t="s">
        <v>134</v>
      </c>
      <c r="AU349" s="20" t="s">
        <v>89</v>
      </c>
    </row>
    <row r="350" s="2" customFormat="1">
      <c r="A350" s="42"/>
      <c r="B350" s="43"/>
      <c r="C350" s="44"/>
      <c r="D350" s="229" t="s">
        <v>151</v>
      </c>
      <c r="E350" s="44"/>
      <c r="F350" s="230" t="s">
        <v>696</v>
      </c>
      <c r="G350" s="44"/>
      <c r="H350" s="44"/>
      <c r="I350" s="225"/>
      <c r="J350" s="44"/>
      <c r="K350" s="44"/>
      <c r="L350" s="48"/>
      <c r="M350" s="226"/>
      <c r="N350" s="227"/>
      <c r="O350" s="88"/>
      <c r="P350" s="88"/>
      <c r="Q350" s="88"/>
      <c r="R350" s="88"/>
      <c r="S350" s="88"/>
      <c r="T350" s="89"/>
      <c r="U350" s="42"/>
      <c r="V350" s="42"/>
      <c r="W350" s="42"/>
      <c r="X350" s="42"/>
      <c r="Y350" s="42"/>
      <c r="Z350" s="42"/>
      <c r="AA350" s="42"/>
      <c r="AB350" s="42"/>
      <c r="AC350" s="42"/>
      <c r="AD350" s="42"/>
      <c r="AE350" s="42"/>
      <c r="AT350" s="20" t="s">
        <v>151</v>
      </c>
      <c r="AU350" s="20" t="s">
        <v>89</v>
      </c>
    </row>
    <row r="351" s="13" customFormat="1">
      <c r="A351" s="13"/>
      <c r="B351" s="231"/>
      <c r="C351" s="232"/>
      <c r="D351" s="223" t="s">
        <v>153</v>
      </c>
      <c r="E351" s="233" t="s">
        <v>41</v>
      </c>
      <c r="F351" s="234" t="s">
        <v>402</v>
      </c>
      <c r="G351" s="232"/>
      <c r="H351" s="235">
        <v>295.80000000000001</v>
      </c>
      <c r="I351" s="236"/>
      <c r="J351" s="232"/>
      <c r="K351" s="232"/>
      <c r="L351" s="237"/>
      <c r="M351" s="238"/>
      <c r="N351" s="239"/>
      <c r="O351" s="239"/>
      <c r="P351" s="239"/>
      <c r="Q351" s="239"/>
      <c r="R351" s="239"/>
      <c r="S351" s="239"/>
      <c r="T351" s="240"/>
      <c r="U351" s="13"/>
      <c r="V351" s="13"/>
      <c r="W351" s="13"/>
      <c r="X351" s="13"/>
      <c r="Y351" s="13"/>
      <c r="Z351" s="13"/>
      <c r="AA351" s="13"/>
      <c r="AB351" s="13"/>
      <c r="AC351" s="13"/>
      <c r="AD351" s="13"/>
      <c r="AE351" s="13"/>
      <c r="AT351" s="241" t="s">
        <v>153</v>
      </c>
      <c r="AU351" s="241" t="s">
        <v>89</v>
      </c>
      <c r="AV351" s="13" t="s">
        <v>89</v>
      </c>
      <c r="AW351" s="13" t="s">
        <v>42</v>
      </c>
      <c r="AX351" s="13" t="s">
        <v>80</v>
      </c>
      <c r="AY351" s="241" t="s">
        <v>125</v>
      </c>
    </row>
    <row r="352" s="13" customFormat="1">
      <c r="A352" s="13"/>
      <c r="B352" s="231"/>
      <c r="C352" s="232"/>
      <c r="D352" s="223" t="s">
        <v>153</v>
      </c>
      <c r="E352" s="233" t="s">
        <v>41</v>
      </c>
      <c r="F352" s="234" t="s">
        <v>671</v>
      </c>
      <c r="G352" s="232"/>
      <c r="H352" s="235">
        <v>24.399999999999999</v>
      </c>
      <c r="I352" s="236"/>
      <c r="J352" s="232"/>
      <c r="K352" s="232"/>
      <c r="L352" s="237"/>
      <c r="M352" s="238"/>
      <c r="N352" s="239"/>
      <c r="O352" s="239"/>
      <c r="P352" s="239"/>
      <c r="Q352" s="239"/>
      <c r="R352" s="239"/>
      <c r="S352" s="239"/>
      <c r="T352" s="240"/>
      <c r="U352" s="13"/>
      <c r="V352" s="13"/>
      <c r="W352" s="13"/>
      <c r="X352" s="13"/>
      <c r="Y352" s="13"/>
      <c r="Z352" s="13"/>
      <c r="AA352" s="13"/>
      <c r="AB352" s="13"/>
      <c r="AC352" s="13"/>
      <c r="AD352" s="13"/>
      <c r="AE352" s="13"/>
      <c r="AT352" s="241" t="s">
        <v>153</v>
      </c>
      <c r="AU352" s="241" t="s">
        <v>89</v>
      </c>
      <c r="AV352" s="13" t="s">
        <v>89</v>
      </c>
      <c r="AW352" s="13" t="s">
        <v>42</v>
      </c>
      <c r="AX352" s="13" t="s">
        <v>80</v>
      </c>
      <c r="AY352" s="241" t="s">
        <v>125</v>
      </c>
    </row>
    <row r="353" s="14" customFormat="1">
      <c r="A353" s="14"/>
      <c r="B353" s="242"/>
      <c r="C353" s="243"/>
      <c r="D353" s="223" t="s">
        <v>153</v>
      </c>
      <c r="E353" s="244" t="s">
        <v>41</v>
      </c>
      <c r="F353" s="245" t="s">
        <v>290</v>
      </c>
      <c r="G353" s="243"/>
      <c r="H353" s="246">
        <v>320.19999999999999</v>
      </c>
      <c r="I353" s="247"/>
      <c r="J353" s="243"/>
      <c r="K353" s="243"/>
      <c r="L353" s="248"/>
      <c r="M353" s="249"/>
      <c r="N353" s="250"/>
      <c r="O353" s="250"/>
      <c r="P353" s="250"/>
      <c r="Q353" s="250"/>
      <c r="R353" s="250"/>
      <c r="S353" s="250"/>
      <c r="T353" s="251"/>
      <c r="U353" s="14"/>
      <c r="V353" s="14"/>
      <c r="W353" s="14"/>
      <c r="X353" s="14"/>
      <c r="Y353" s="14"/>
      <c r="Z353" s="14"/>
      <c r="AA353" s="14"/>
      <c r="AB353" s="14"/>
      <c r="AC353" s="14"/>
      <c r="AD353" s="14"/>
      <c r="AE353" s="14"/>
      <c r="AT353" s="252" t="s">
        <v>153</v>
      </c>
      <c r="AU353" s="252" t="s">
        <v>89</v>
      </c>
      <c r="AV353" s="14" t="s">
        <v>147</v>
      </c>
      <c r="AW353" s="14" t="s">
        <v>42</v>
      </c>
      <c r="AX353" s="14" t="s">
        <v>87</v>
      </c>
      <c r="AY353" s="252" t="s">
        <v>125</v>
      </c>
    </row>
    <row r="354" s="2" customFormat="1" ht="24.15" customHeight="1">
      <c r="A354" s="42"/>
      <c r="B354" s="43"/>
      <c r="C354" s="209" t="s">
        <v>697</v>
      </c>
      <c r="D354" s="209" t="s">
        <v>128</v>
      </c>
      <c r="E354" s="210" t="s">
        <v>698</v>
      </c>
      <c r="F354" s="211" t="s">
        <v>699</v>
      </c>
      <c r="G354" s="212" t="s">
        <v>391</v>
      </c>
      <c r="H354" s="213">
        <v>320.19999999999999</v>
      </c>
      <c r="I354" s="214"/>
      <c r="J354" s="215">
        <f>ROUND(I354*H354,2)</f>
        <v>0</v>
      </c>
      <c r="K354" s="216"/>
      <c r="L354" s="48"/>
      <c r="M354" s="217" t="s">
        <v>41</v>
      </c>
      <c r="N354" s="218" t="s">
        <v>51</v>
      </c>
      <c r="O354" s="88"/>
      <c r="P354" s="219">
        <f>O354*H354</f>
        <v>0</v>
      </c>
      <c r="Q354" s="219">
        <v>0.0060099999999999997</v>
      </c>
      <c r="R354" s="219">
        <f>Q354*H354</f>
        <v>1.924402</v>
      </c>
      <c r="S354" s="219">
        <v>0</v>
      </c>
      <c r="T354" s="220">
        <f>S354*H354</f>
        <v>0</v>
      </c>
      <c r="U354" s="42"/>
      <c r="V354" s="42"/>
      <c r="W354" s="42"/>
      <c r="X354" s="42"/>
      <c r="Y354" s="42"/>
      <c r="Z354" s="42"/>
      <c r="AA354" s="42"/>
      <c r="AB354" s="42"/>
      <c r="AC354" s="42"/>
      <c r="AD354" s="42"/>
      <c r="AE354" s="42"/>
      <c r="AR354" s="221" t="s">
        <v>147</v>
      </c>
      <c r="AT354" s="221" t="s">
        <v>128</v>
      </c>
      <c r="AU354" s="221" t="s">
        <v>89</v>
      </c>
      <c r="AY354" s="20" t="s">
        <v>125</v>
      </c>
      <c r="BE354" s="222">
        <f>IF(N354="základní",J354,0)</f>
        <v>0</v>
      </c>
      <c r="BF354" s="222">
        <f>IF(N354="snížená",J354,0)</f>
        <v>0</v>
      </c>
      <c r="BG354" s="222">
        <f>IF(N354="zákl. přenesená",J354,0)</f>
        <v>0</v>
      </c>
      <c r="BH354" s="222">
        <f>IF(N354="sníž. přenesená",J354,0)</f>
        <v>0</v>
      </c>
      <c r="BI354" s="222">
        <f>IF(N354="nulová",J354,0)</f>
        <v>0</v>
      </c>
      <c r="BJ354" s="20" t="s">
        <v>87</v>
      </c>
      <c r="BK354" s="222">
        <f>ROUND(I354*H354,2)</f>
        <v>0</v>
      </c>
      <c r="BL354" s="20" t="s">
        <v>147</v>
      </c>
      <c r="BM354" s="221" t="s">
        <v>700</v>
      </c>
    </row>
    <row r="355" s="2" customFormat="1">
      <c r="A355" s="42"/>
      <c r="B355" s="43"/>
      <c r="C355" s="44"/>
      <c r="D355" s="223" t="s">
        <v>134</v>
      </c>
      <c r="E355" s="44"/>
      <c r="F355" s="224" t="s">
        <v>701</v>
      </c>
      <c r="G355" s="44"/>
      <c r="H355" s="44"/>
      <c r="I355" s="225"/>
      <c r="J355" s="44"/>
      <c r="K355" s="44"/>
      <c r="L355" s="48"/>
      <c r="M355" s="226"/>
      <c r="N355" s="227"/>
      <c r="O355" s="88"/>
      <c r="P355" s="88"/>
      <c r="Q355" s="88"/>
      <c r="R355" s="88"/>
      <c r="S355" s="88"/>
      <c r="T355" s="89"/>
      <c r="U355" s="42"/>
      <c r="V355" s="42"/>
      <c r="W355" s="42"/>
      <c r="X355" s="42"/>
      <c r="Y355" s="42"/>
      <c r="Z355" s="42"/>
      <c r="AA355" s="42"/>
      <c r="AB355" s="42"/>
      <c r="AC355" s="42"/>
      <c r="AD355" s="42"/>
      <c r="AE355" s="42"/>
      <c r="AT355" s="20" t="s">
        <v>134</v>
      </c>
      <c r="AU355" s="20" t="s">
        <v>89</v>
      </c>
    </row>
    <row r="356" s="2" customFormat="1">
      <c r="A356" s="42"/>
      <c r="B356" s="43"/>
      <c r="C356" s="44"/>
      <c r="D356" s="229" t="s">
        <v>151</v>
      </c>
      <c r="E356" s="44"/>
      <c r="F356" s="230" t="s">
        <v>702</v>
      </c>
      <c r="G356" s="44"/>
      <c r="H356" s="44"/>
      <c r="I356" s="225"/>
      <c r="J356" s="44"/>
      <c r="K356" s="44"/>
      <c r="L356" s="48"/>
      <c r="M356" s="226"/>
      <c r="N356" s="227"/>
      <c r="O356" s="88"/>
      <c r="P356" s="88"/>
      <c r="Q356" s="88"/>
      <c r="R356" s="88"/>
      <c r="S356" s="88"/>
      <c r="T356" s="89"/>
      <c r="U356" s="42"/>
      <c r="V356" s="42"/>
      <c r="W356" s="42"/>
      <c r="X356" s="42"/>
      <c r="Y356" s="42"/>
      <c r="Z356" s="42"/>
      <c r="AA356" s="42"/>
      <c r="AB356" s="42"/>
      <c r="AC356" s="42"/>
      <c r="AD356" s="42"/>
      <c r="AE356" s="42"/>
      <c r="AT356" s="20" t="s">
        <v>151</v>
      </c>
      <c r="AU356" s="20" t="s">
        <v>89</v>
      </c>
    </row>
    <row r="357" s="13" customFormat="1">
      <c r="A357" s="13"/>
      <c r="B357" s="231"/>
      <c r="C357" s="232"/>
      <c r="D357" s="223" t="s">
        <v>153</v>
      </c>
      <c r="E357" s="233" t="s">
        <v>41</v>
      </c>
      <c r="F357" s="234" t="s">
        <v>402</v>
      </c>
      <c r="G357" s="232"/>
      <c r="H357" s="235">
        <v>295.80000000000001</v>
      </c>
      <c r="I357" s="236"/>
      <c r="J357" s="232"/>
      <c r="K357" s="232"/>
      <c r="L357" s="237"/>
      <c r="M357" s="238"/>
      <c r="N357" s="239"/>
      <c r="O357" s="239"/>
      <c r="P357" s="239"/>
      <c r="Q357" s="239"/>
      <c r="R357" s="239"/>
      <c r="S357" s="239"/>
      <c r="T357" s="240"/>
      <c r="U357" s="13"/>
      <c r="V357" s="13"/>
      <c r="W357" s="13"/>
      <c r="X357" s="13"/>
      <c r="Y357" s="13"/>
      <c r="Z357" s="13"/>
      <c r="AA357" s="13"/>
      <c r="AB357" s="13"/>
      <c r="AC357" s="13"/>
      <c r="AD357" s="13"/>
      <c r="AE357" s="13"/>
      <c r="AT357" s="241" t="s">
        <v>153</v>
      </c>
      <c r="AU357" s="241" t="s">
        <v>89</v>
      </c>
      <c r="AV357" s="13" t="s">
        <v>89</v>
      </c>
      <c r="AW357" s="13" t="s">
        <v>42</v>
      </c>
      <c r="AX357" s="13" t="s">
        <v>80</v>
      </c>
      <c r="AY357" s="241" t="s">
        <v>125</v>
      </c>
    </row>
    <row r="358" s="13" customFormat="1">
      <c r="A358" s="13"/>
      <c r="B358" s="231"/>
      <c r="C358" s="232"/>
      <c r="D358" s="223" t="s">
        <v>153</v>
      </c>
      <c r="E358" s="233" t="s">
        <v>41</v>
      </c>
      <c r="F358" s="234" t="s">
        <v>671</v>
      </c>
      <c r="G358" s="232"/>
      <c r="H358" s="235">
        <v>24.399999999999999</v>
      </c>
      <c r="I358" s="236"/>
      <c r="J358" s="232"/>
      <c r="K358" s="232"/>
      <c r="L358" s="237"/>
      <c r="M358" s="238"/>
      <c r="N358" s="239"/>
      <c r="O358" s="239"/>
      <c r="P358" s="239"/>
      <c r="Q358" s="239"/>
      <c r="R358" s="239"/>
      <c r="S358" s="239"/>
      <c r="T358" s="240"/>
      <c r="U358" s="13"/>
      <c r="V358" s="13"/>
      <c r="W358" s="13"/>
      <c r="X358" s="13"/>
      <c r="Y358" s="13"/>
      <c r="Z358" s="13"/>
      <c r="AA358" s="13"/>
      <c r="AB358" s="13"/>
      <c r="AC358" s="13"/>
      <c r="AD358" s="13"/>
      <c r="AE358" s="13"/>
      <c r="AT358" s="241" t="s">
        <v>153</v>
      </c>
      <c r="AU358" s="241" t="s">
        <v>89</v>
      </c>
      <c r="AV358" s="13" t="s">
        <v>89</v>
      </c>
      <c r="AW358" s="13" t="s">
        <v>42</v>
      </c>
      <c r="AX358" s="13" t="s">
        <v>80</v>
      </c>
      <c r="AY358" s="241" t="s">
        <v>125</v>
      </c>
    </row>
    <row r="359" s="14" customFormat="1">
      <c r="A359" s="14"/>
      <c r="B359" s="242"/>
      <c r="C359" s="243"/>
      <c r="D359" s="223" t="s">
        <v>153</v>
      </c>
      <c r="E359" s="244" t="s">
        <v>41</v>
      </c>
      <c r="F359" s="245" t="s">
        <v>290</v>
      </c>
      <c r="G359" s="243"/>
      <c r="H359" s="246">
        <v>320.19999999999999</v>
      </c>
      <c r="I359" s="247"/>
      <c r="J359" s="243"/>
      <c r="K359" s="243"/>
      <c r="L359" s="248"/>
      <c r="M359" s="249"/>
      <c r="N359" s="250"/>
      <c r="O359" s="250"/>
      <c r="P359" s="250"/>
      <c r="Q359" s="250"/>
      <c r="R359" s="250"/>
      <c r="S359" s="250"/>
      <c r="T359" s="251"/>
      <c r="U359" s="14"/>
      <c r="V359" s="14"/>
      <c r="W359" s="14"/>
      <c r="X359" s="14"/>
      <c r="Y359" s="14"/>
      <c r="Z359" s="14"/>
      <c r="AA359" s="14"/>
      <c r="AB359" s="14"/>
      <c r="AC359" s="14"/>
      <c r="AD359" s="14"/>
      <c r="AE359" s="14"/>
      <c r="AT359" s="252" t="s">
        <v>153</v>
      </c>
      <c r="AU359" s="252" t="s">
        <v>89</v>
      </c>
      <c r="AV359" s="14" t="s">
        <v>147</v>
      </c>
      <c r="AW359" s="14" t="s">
        <v>42</v>
      </c>
      <c r="AX359" s="14" t="s">
        <v>87</v>
      </c>
      <c r="AY359" s="252" t="s">
        <v>125</v>
      </c>
    </row>
    <row r="360" s="2" customFormat="1" ht="21.75" customHeight="1">
      <c r="A360" s="42"/>
      <c r="B360" s="43"/>
      <c r="C360" s="209" t="s">
        <v>703</v>
      </c>
      <c r="D360" s="209" t="s">
        <v>128</v>
      </c>
      <c r="E360" s="210" t="s">
        <v>704</v>
      </c>
      <c r="F360" s="211" t="s">
        <v>705</v>
      </c>
      <c r="G360" s="212" t="s">
        <v>391</v>
      </c>
      <c r="H360" s="213">
        <v>597.20000000000005</v>
      </c>
      <c r="I360" s="214"/>
      <c r="J360" s="215">
        <f>ROUND(I360*H360,2)</f>
        <v>0</v>
      </c>
      <c r="K360" s="216"/>
      <c r="L360" s="48"/>
      <c r="M360" s="217" t="s">
        <v>41</v>
      </c>
      <c r="N360" s="218" t="s">
        <v>51</v>
      </c>
      <c r="O360" s="88"/>
      <c r="P360" s="219">
        <f>O360*H360</f>
        <v>0</v>
      </c>
      <c r="Q360" s="219">
        <v>0</v>
      </c>
      <c r="R360" s="219">
        <f>Q360*H360</f>
        <v>0</v>
      </c>
      <c r="S360" s="219">
        <v>0</v>
      </c>
      <c r="T360" s="220">
        <f>S360*H360</f>
        <v>0</v>
      </c>
      <c r="U360" s="42"/>
      <c r="V360" s="42"/>
      <c r="W360" s="42"/>
      <c r="X360" s="42"/>
      <c r="Y360" s="42"/>
      <c r="Z360" s="42"/>
      <c r="AA360" s="42"/>
      <c r="AB360" s="42"/>
      <c r="AC360" s="42"/>
      <c r="AD360" s="42"/>
      <c r="AE360" s="42"/>
      <c r="AR360" s="221" t="s">
        <v>147</v>
      </c>
      <c r="AT360" s="221" t="s">
        <v>128</v>
      </c>
      <c r="AU360" s="221" t="s">
        <v>89</v>
      </c>
      <c r="AY360" s="20" t="s">
        <v>125</v>
      </c>
      <c r="BE360" s="222">
        <f>IF(N360="základní",J360,0)</f>
        <v>0</v>
      </c>
      <c r="BF360" s="222">
        <f>IF(N360="snížená",J360,0)</f>
        <v>0</v>
      </c>
      <c r="BG360" s="222">
        <f>IF(N360="zákl. přenesená",J360,0)</f>
        <v>0</v>
      </c>
      <c r="BH360" s="222">
        <f>IF(N360="sníž. přenesená",J360,0)</f>
        <v>0</v>
      </c>
      <c r="BI360" s="222">
        <f>IF(N360="nulová",J360,0)</f>
        <v>0</v>
      </c>
      <c r="BJ360" s="20" t="s">
        <v>87</v>
      </c>
      <c r="BK360" s="222">
        <f>ROUND(I360*H360,2)</f>
        <v>0</v>
      </c>
      <c r="BL360" s="20" t="s">
        <v>147</v>
      </c>
      <c r="BM360" s="221" t="s">
        <v>706</v>
      </c>
    </row>
    <row r="361" s="2" customFormat="1">
      <c r="A361" s="42"/>
      <c r="B361" s="43"/>
      <c r="C361" s="44"/>
      <c r="D361" s="223" t="s">
        <v>134</v>
      </c>
      <c r="E361" s="44"/>
      <c r="F361" s="224" t="s">
        <v>707</v>
      </c>
      <c r="G361" s="44"/>
      <c r="H361" s="44"/>
      <c r="I361" s="225"/>
      <c r="J361" s="44"/>
      <c r="K361" s="44"/>
      <c r="L361" s="48"/>
      <c r="M361" s="226"/>
      <c r="N361" s="227"/>
      <c r="O361" s="88"/>
      <c r="P361" s="88"/>
      <c r="Q361" s="88"/>
      <c r="R361" s="88"/>
      <c r="S361" s="88"/>
      <c r="T361" s="89"/>
      <c r="U361" s="42"/>
      <c r="V361" s="42"/>
      <c r="W361" s="42"/>
      <c r="X361" s="42"/>
      <c r="Y361" s="42"/>
      <c r="Z361" s="42"/>
      <c r="AA361" s="42"/>
      <c r="AB361" s="42"/>
      <c r="AC361" s="42"/>
      <c r="AD361" s="42"/>
      <c r="AE361" s="42"/>
      <c r="AT361" s="20" t="s">
        <v>134</v>
      </c>
      <c r="AU361" s="20" t="s">
        <v>89</v>
      </c>
    </row>
    <row r="362" s="2" customFormat="1">
      <c r="A362" s="42"/>
      <c r="B362" s="43"/>
      <c r="C362" s="44"/>
      <c r="D362" s="229" t="s">
        <v>151</v>
      </c>
      <c r="E362" s="44"/>
      <c r="F362" s="230" t="s">
        <v>708</v>
      </c>
      <c r="G362" s="44"/>
      <c r="H362" s="44"/>
      <c r="I362" s="225"/>
      <c r="J362" s="44"/>
      <c r="K362" s="44"/>
      <c r="L362" s="48"/>
      <c r="M362" s="226"/>
      <c r="N362" s="227"/>
      <c r="O362" s="88"/>
      <c r="P362" s="88"/>
      <c r="Q362" s="88"/>
      <c r="R362" s="88"/>
      <c r="S362" s="88"/>
      <c r="T362" s="89"/>
      <c r="U362" s="42"/>
      <c r="V362" s="42"/>
      <c r="W362" s="42"/>
      <c r="X362" s="42"/>
      <c r="Y362" s="42"/>
      <c r="Z362" s="42"/>
      <c r="AA362" s="42"/>
      <c r="AB362" s="42"/>
      <c r="AC362" s="42"/>
      <c r="AD362" s="42"/>
      <c r="AE362" s="42"/>
      <c r="AT362" s="20" t="s">
        <v>151</v>
      </c>
      <c r="AU362" s="20" t="s">
        <v>89</v>
      </c>
    </row>
    <row r="363" s="13" customFormat="1">
      <c r="A363" s="13"/>
      <c r="B363" s="231"/>
      <c r="C363" s="232"/>
      <c r="D363" s="223" t="s">
        <v>153</v>
      </c>
      <c r="E363" s="233" t="s">
        <v>41</v>
      </c>
      <c r="F363" s="234" t="s">
        <v>431</v>
      </c>
      <c r="G363" s="232"/>
      <c r="H363" s="235">
        <v>542.29999999999995</v>
      </c>
      <c r="I363" s="236"/>
      <c r="J363" s="232"/>
      <c r="K363" s="232"/>
      <c r="L363" s="237"/>
      <c r="M363" s="238"/>
      <c r="N363" s="239"/>
      <c r="O363" s="239"/>
      <c r="P363" s="239"/>
      <c r="Q363" s="239"/>
      <c r="R363" s="239"/>
      <c r="S363" s="239"/>
      <c r="T363" s="240"/>
      <c r="U363" s="13"/>
      <c r="V363" s="13"/>
      <c r="W363" s="13"/>
      <c r="X363" s="13"/>
      <c r="Y363" s="13"/>
      <c r="Z363" s="13"/>
      <c r="AA363" s="13"/>
      <c r="AB363" s="13"/>
      <c r="AC363" s="13"/>
      <c r="AD363" s="13"/>
      <c r="AE363" s="13"/>
      <c r="AT363" s="241" t="s">
        <v>153</v>
      </c>
      <c r="AU363" s="241" t="s">
        <v>89</v>
      </c>
      <c r="AV363" s="13" t="s">
        <v>89</v>
      </c>
      <c r="AW363" s="13" t="s">
        <v>42</v>
      </c>
      <c r="AX363" s="13" t="s">
        <v>80</v>
      </c>
      <c r="AY363" s="241" t="s">
        <v>125</v>
      </c>
    </row>
    <row r="364" s="13" customFormat="1">
      <c r="A364" s="13"/>
      <c r="B364" s="231"/>
      <c r="C364" s="232"/>
      <c r="D364" s="223" t="s">
        <v>153</v>
      </c>
      <c r="E364" s="233" t="s">
        <v>41</v>
      </c>
      <c r="F364" s="234" t="s">
        <v>709</v>
      </c>
      <c r="G364" s="232"/>
      <c r="H364" s="235">
        <v>54.899999999999999</v>
      </c>
      <c r="I364" s="236"/>
      <c r="J364" s="232"/>
      <c r="K364" s="232"/>
      <c r="L364" s="237"/>
      <c r="M364" s="238"/>
      <c r="N364" s="239"/>
      <c r="O364" s="239"/>
      <c r="P364" s="239"/>
      <c r="Q364" s="239"/>
      <c r="R364" s="239"/>
      <c r="S364" s="239"/>
      <c r="T364" s="240"/>
      <c r="U364" s="13"/>
      <c r="V364" s="13"/>
      <c r="W364" s="13"/>
      <c r="X364" s="13"/>
      <c r="Y364" s="13"/>
      <c r="Z364" s="13"/>
      <c r="AA364" s="13"/>
      <c r="AB364" s="13"/>
      <c r="AC364" s="13"/>
      <c r="AD364" s="13"/>
      <c r="AE364" s="13"/>
      <c r="AT364" s="241" t="s">
        <v>153</v>
      </c>
      <c r="AU364" s="241" t="s">
        <v>89</v>
      </c>
      <c r="AV364" s="13" t="s">
        <v>89</v>
      </c>
      <c r="AW364" s="13" t="s">
        <v>42</v>
      </c>
      <c r="AX364" s="13" t="s">
        <v>80</v>
      </c>
      <c r="AY364" s="241" t="s">
        <v>125</v>
      </c>
    </row>
    <row r="365" s="14" customFormat="1">
      <c r="A365" s="14"/>
      <c r="B365" s="242"/>
      <c r="C365" s="243"/>
      <c r="D365" s="223" t="s">
        <v>153</v>
      </c>
      <c r="E365" s="244" t="s">
        <v>41</v>
      </c>
      <c r="F365" s="245" t="s">
        <v>290</v>
      </c>
      <c r="G365" s="243"/>
      <c r="H365" s="246">
        <v>597.19999999999993</v>
      </c>
      <c r="I365" s="247"/>
      <c r="J365" s="243"/>
      <c r="K365" s="243"/>
      <c r="L365" s="248"/>
      <c r="M365" s="249"/>
      <c r="N365" s="250"/>
      <c r="O365" s="250"/>
      <c r="P365" s="250"/>
      <c r="Q365" s="250"/>
      <c r="R365" s="250"/>
      <c r="S365" s="250"/>
      <c r="T365" s="251"/>
      <c r="U365" s="14"/>
      <c r="V365" s="14"/>
      <c r="W365" s="14"/>
      <c r="X365" s="14"/>
      <c r="Y365" s="14"/>
      <c r="Z365" s="14"/>
      <c r="AA365" s="14"/>
      <c r="AB365" s="14"/>
      <c r="AC365" s="14"/>
      <c r="AD365" s="14"/>
      <c r="AE365" s="14"/>
      <c r="AT365" s="252" t="s">
        <v>153</v>
      </c>
      <c r="AU365" s="252" t="s">
        <v>89</v>
      </c>
      <c r="AV365" s="14" t="s">
        <v>147</v>
      </c>
      <c r="AW365" s="14" t="s">
        <v>42</v>
      </c>
      <c r="AX365" s="14" t="s">
        <v>87</v>
      </c>
      <c r="AY365" s="252" t="s">
        <v>125</v>
      </c>
    </row>
    <row r="366" s="2" customFormat="1" ht="24.15" customHeight="1">
      <c r="A366" s="42"/>
      <c r="B366" s="43"/>
      <c r="C366" s="209" t="s">
        <v>710</v>
      </c>
      <c r="D366" s="209" t="s">
        <v>128</v>
      </c>
      <c r="E366" s="210" t="s">
        <v>711</v>
      </c>
      <c r="F366" s="211" t="s">
        <v>712</v>
      </c>
      <c r="G366" s="212" t="s">
        <v>391</v>
      </c>
      <c r="H366" s="213">
        <v>597.20000000000005</v>
      </c>
      <c r="I366" s="214"/>
      <c r="J366" s="215">
        <f>ROUND(I366*H366,2)</f>
        <v>0</v>
      </c>
      <c r="K366" s="216"/>
      <c r="L366" s="48"/>
      <c r="M366" s="217" t="s">
        <v>41</v>
      </c>
      <c r="N366" s="218" t="s">
        <v>51</v>
      </c>
      <c r="O366" s="88"/>
      <c r="P366" s="219">
        <f>O366*H366</f>
        <v>0</v>
      </c>
      <c r="Q366" s="219">
        <v>0</v>
      </c>
      <c r="R366" s="219">
        <f>Q366*H366</f>
        <v>0</v>
      </c>
      <c r="S366" s="219">
        <v>0</v>
      </c>
      <c r="T366" s="220">
        <f>S366*H366</f>
        <v>0</v>
      </c>
      <c r="U366" s="42"/>
      <c r="V366" s="42"/>
      <c r="W366" s="42"/>
      <c r="X366" s="42"/>
      <c r="Y366" s="42"/>
      <c r="Z366" s="42"/>
      <c r="AA366" s="42"/>
      <c r="AB366" s="42"/>
      <c r="AC366" s="42"/>
      <c r="AD366" s="42"/>
      <c r="AE366" s="42"/>
      <c r="AR366" s="221" t="s">
        <v>147</v>
      </c>
      <c r="AT366" s="221" t="s">
        <v>128</v>
      </c>
      <c r="AU366" s="221" t="s">
        <v>89</v>
      </c>
      <c r="AY366" s="20" t="s">
        <v>125</v>
      </c>
      <c r="BE366" s="222">
        <f>IF(N366="základní",J366,0)</f>
        <v>0</v>
      </c>
      <c r="BF366" s="222">
        <f>IF(N366="snížená",J366,0)</f>
        <v>0</v>
      </c>
      <c r="BG366" s="222">
        <f>IF(N366="zákl. přenesená",J366,0)</f>
        <v>0</v>
      </c>
      <c r="BH366" s="222">
        <f>IF(N366="sníž. přenesená",J366,0)</f>
        <v>0</v>
      </c>
      <c r="BI366" s="222">
        <f>IF(N366="nulová",J366,0)</f>
        <v>0</v>
      </c>
      <c r="BJ366" s="20" t="s">
        <v>87</v>
      </c>
      <c r="BK366" s="222">
        <f>ROUND(I366*H366,2)</f>
        <v>0</v>
      </c>
      <c r="BL366" s="20" t="s">
        <v>147</v>
      </c>
      <c r="BM366" s="221" t="s">
        <v>713</v>
      </c>
    </row>
    <row r="367" s="2" customFormat="1">
      <c r="A367" s="42"/>
      <c r="B367" s="43"/>
      <c r="C367" s="44"/>
      <c r="D367" s="223" t="s">
        <v>134</v>
      </c>
      <c r="E367" s="44"/>
      <c r="F367" s="224" t="s">
        <v>714</v>
      </c>
      <c r="G367" s="44"/>
      <c r="H367" s="44"/>
      <c r="I367" s="225"/>
      <c r="J367" s="44"/>
      <c r="K367" s="44"/>
      <c r="L367" s="48"/>
      <c r="M367" s="226"/>
      <c r="N367" s="227"/>
      <c r="O367" s="88"/>
      <c r="P367" s="88"/>
      <c r="Q367" s="88"/>
      <c r="R367" s="88"/>
      <c r="S367" s="88"/>
      <c r="T367" s="89"/>
      <c r="U367" s="42"/>
      <c r="V367" s="42"/>
      <c r="W367" s="42"/>
      <c r="X367" s="42"/>
      <c r="Y367" s="42"/>
      <c r="Z367" s="42"/>
      <c r="AA367" s="42"/>
      <c r="AB367" s="42"/>
      <c r="AC367" s="42"/>
      <c r="AD367" s="42"/>
      <c r="AE367" s="42"/>
      <c r="AT367" s="20" t="s">
        <v>134</v>
      </c>
      <c r="AU367" s="20" t="s">
        <v>89</v>
      </c>
    </row>
    <row r="368" s="2" customFormat="1">
      <c r="A368" s="42"/>
      <c r="B368" s="43"/>
      <c r="C368" s="44"/>
      <c r="D368" s="229" t="s">
        <v>151</v>
      </c>
      <c r="E368" s="44"/>
      <c r="F368" s="230" t="s">
        <v>715</v>
      </c>
      <c r="G368" s="44"/>
      <c r="H368" s="44"/>
      <c r="I368" s="225"/>
      <c r="J368" s="44"/>
      <c r="K368" s="44"/>
      <c r="L368" s="48"/>
      <c r="M368" s="226"/>
      <c r="N368" s="227"/>
      <c r="O368" s="88"/>
      <c r="P368" s="88"/>
      <c r="Q368" s="88"/>
      <c r="R368" s="88"/>
      <c r="S368" s="88"/>
      <c r="T368" s="89"/>
      <c r="U368" s="42"/>
      <c r="V368" s="42"/>
      <c r="W368" s="42"/>
      <c r="X368" s="42"/>
      <c r="Y368" s="42"/>
      <c r="Z368" s="42"/>
      <c r="AA368" s="42"/>
      <c r="AB368" s="42"/>
      <c r="AC368" s="42"/>
      <c r="AD368" s="42"/>
      <c r="AE368" s="42"/>
      <c r="AT368" s="20" t="s">
        <v>151</v>
      </c>
      <c r="AU368" s="20" t="s">
        <v>89</v>
      </c>
    </row>
    <row r="369" s="13" customFormat="1">
      <c r="A369" s="13"/>
      <c r="B369" s="231"/>
      <c r="C369" s="232"/>
      <c r="D369" s="223" t="s">
        <v>153</v>
      </c>
      <c r="E369" s="233" t="s">
        <v>41</v>
      </c>
      <c r="F369" s="234" t="s">
        <v>431</v>
      </c>
      <c r="G369" s="232"/>
      <c r="H369" s="235">
        <v>542.29999999999995</v>
      </c>
      <c r="I369" s="236"/>
      <c r="J369" s="232"/>
      <c r="K369" s="232"/>
      <c r="L369" s="237"/>
      <c r="M369" s="238"/>
      <c r="N369" s="239"/>
      <c r="O369" s="239"/>
      <c r="P369" s="239"/>
      <c r="Q369" s="239"/>
      <c r="R369" s="239"/>
      <c r="S369" s="239"/>
      <c r="T369" s="240"/>
      <c r="U369" s="13"/>
      <c r="V369" s="13"/>
      <c r="W369" s="13"/>
      <c r="X369" s="13"/>
      <c r="Y369" s="13"/>
      <c r="Z369" s="13"/>
      <c r="AA369" s="13"/>
      <c r="AB369" s="13"/>
      <c r="AC369" s="13"/>
      <c r="AD369" s="13"/>
      <c r="AE369" s="13"/>
      <c r="AT369" s="241" t="s">
        <v>153</v>
      </c>
      <c r="AU369" s="241" t="s">
        <v>89</v>
      </c>
      <c r="AV369" s="13" t="s">
        <v>89</v>
      </c>
      <c r="AW369" s="13" t="s">
        <v>42</v>
      </c>
      <c r="AX369" s="13" t="s">
        <v>80</v>
      </c>
      <c r="AY369" s="241" t="s">
        <v>125</v>
      </c>
    </row>
    <row r="370" s="13" customFormat="1">
      <c r="A370" s="13"/>
      <c r="B370" s="231"/>
      <c r="C370" s="232"/>
      <c r="D370" s="223" t="s">
        <v>153</v>
      </c>
      <c r="E370" s="233" t="s">
        <v>41</v>
      </c>
      <c r="F370" s="234" t="s">
        <v>709</v>
      </c>
      <c r="G370" s="232"/>
      <c r="H370" s="235">
        <v>54.899999999999999</v>
      </c>
      <c r="I370" s="236"/>
      <c r="J370" s="232"/>
      <c r="K370" s="232"/>
      <c r="L370" s="237"/>
      <c r="M370" s="238"/>
      <c r="N370" s="239"/>
      <c r="O370" s="239"/>
      <c r="P370" s="239"/>
      <c r="Q370" s="239"/>
      <c r="R370" s="239"/>
      <c r="S370" s="239"/>
      <c r="T370" s="240"/>
      <c r="U370" s="13"/>
      <c r="V370" s="13"/>
      <c r="W370" s="13"/>
      <c r="X370" s="13"/>
      <c r="Y370" s="13"/>
      <c r="Z370" s="13"/>
      <c r="AA370" s="13"/>
      <c r="AB370" s="13"/>
      <c r="AC370" s="13"/>
      <c r="AD370" s="13"/>
      <c r="AE370" s="13"/>
      <c r="AT370" s="241" t="s">
        <v>153</v>
      </c>
      <c r="AU370" s="241" t="s">
        <v>89</v>
      </c>
      <c r="AV370" s="13" t="s">
        <v>89</v>
      </c>
      <c r="AW370" s="13" t="s">
        <v>42</v>
      </c>
      <c r="AX370" s="13" t="s">
        <v>80</v>
      </c>
      <c r="AY370" s="241" t="s">
        <v>125</v>
      </c>
    </row>
    <row r="371" s="14" customFormat="1">
      <c r="A371" s="14"/>
      <c r="B371" s="242"/>
      <c r="C371" s="243"/>
      <c r="D371" s="223" t="s">
        <v>153</v>
      </c>
      <c r="E371" s="244" t="s">
        <v>41</v>
      </c>
      <c r="F371" s="245" t="s">
        <v>290</v>
      </c>
      <c r="G371" s="243"/>
      <c r="H371" s="246">
        <v>597.19999999999993</v>
      </c>
      <c r="I371" s="247"/>
      <c r="J371" s="243"/>
      <c r="K371" s="243"/>
      <c r="L371" s="248"/>
      <c r="M371" s="249"/>
      <c r="N371" s="250"/>
      <c r="O371" s="250"/>
      <c r="P371" s="250"/>
      <c r="Q371" s="250"/>
      <c r="R371" s="250"/>
      <c r="S371" s="250"/>
      <c r="T371" s="251"/>
      <c r="U371" s="14"/>
      <c r="V371" s="14"/>
      <c r="W371" s="14"/>
      <c r="X371" s="14"/>
      <c r="Y371" s="14"/>
      <c r="Z371" s="14"/>
      <c r="AA371" s="14"/>
      <c r="AB371" s="14"/>
      <c r="AC371" s="14"/>
      <c r="AD371" s="14"/>
      <c r="AE371" s="14"/>
      <c r="AT371" s="252" t="s">
        <v>153</v>
      </c>
      <c r="AU371" s="252" t="s">
        <v>89</v>
      </c>
      <c r="AV371" s="14" t="s">
        <v>147</v>
      </c>
      <c r="AW371" s="14" t="s">
        <v>42</v>
      </c>
      <c r="AX371" s="14" t="s">
        <v>87</v>
      </c>
      <c r="AY371" s="252" t="s">
        <v>125</v>
      </c>
    </row>
    <row r="372" s="2" customFormat="1" ht="33" customHeight="1">
      <c r="A372" s="42"/>
      <c r="B372" s="43"/>
      <c r="C372" s="209" t="s">
        <v>716</v>
      </c>
      <c r="D372" s="209" t="s">
        <v>128</v>
      </c>
      <c r="E372" s="210" t="s">
        <v>717</v>
      </c>
      <c r="F372" s="211" t="s">
        <v>718</v>
      </c>
      <c r="G372" s="212" t="s">
        <v>391</v>
      </c>
      <c r="H372" s="213">
        <v>24.75</v>
      </c>
      <c r="I372" s="214"/>
      <c r="J372" s="215">
        <f>ROUND(I372*H372,2)</f>
        <v>0</v>
      </c>
      <c r="K372" s="216"/>
      <c r="L372" s="48"/>
      <c r="M372" s="217" t="s">
        <v>41</v>
      </c>
      <c r="N372" s="218" t="s">
        <v>51</v>
      </c>
      <c r="O372" s="88"/>
      <c r="P372" s="219">
        <f>O372*H372</f>
        <v>0</v>
      </c>
      <c r="Q372" s="219">
        <v>0.089219999999999994</v>
      </c>
      <c r="R372" s="219">
        <f>Q372*H372</f>
        <v>2.2081949999999999</v>
      </c>
      <c r="S372" s="219">
        <v>0</v>
      </c>
      <c r="T372" s="220">
        <f>S372*H372</f>
        <v>0</v>
      </c>
      <c r="U372" s="42"/>
      <c r="V372" s="42"/>
      <c r="W372" s="42"/>
      <c r="X372" s="42"/>
      <c r="Y372" s="42"/>
      <c r="Z372" s="42"/>
      <c r="AA372" s="42"/>
      <c r="AB372" s="42"/>
      <c r="AC372" s="42"/>
      <c r="AD372" s="42"/>
      <c r="AE372" s="42"/>
      <c r="AR372" s="221" t="s">
        <v>147</v>
      </c>
      <c r="AT372" s="221" t="s">
        <v>128</v>
      </c>
      <c r="AU372" s="221" t="s">
        <v>89</v>
      </c>
      <c r="AY372" s="20" t="s">
        <v>125</v>
      </c>
      <c r="BE372" s="222">
        <f>IF(N372="základní",J372,0)</f>
        <v>0</v>
      </c>
      <c r="BF372" s="222">
        <f>IF(N372="snížená",J372,0)</f>
        <v>0</v>
      </c>
      <c r="BG372" s="222">
        <f>IF(N372="zákl. přenesená",J372,0)</f>
        <v>0</v>
      </c>
      <c r="BH372" s="222">
        <f>IF(N372="sníž. přenesená",J372,0)</f>
        <v>0</v>
      </c>
      <c r="BI372" s="222">
        <f>IF(N372="nulová",J372,0)</f>
        <v>0</v>
      </c>
      <c r="BJ372" s="20" t="s">
        <v>87</v>
      </c>
      <c r="BK372" s="222">
        <f>ROUND(I372*H372,2)</f>
        <v>0</v>
      </c>
      <c r="BL372" s="20" t="s">
        <v>147</v>
      </c>
      <c r="BM372" s="221" t="s">
        <v>719</v>
      </c>
    </row>
    <row r="373" s="2" customFormat="1">
      <c r="A373" s="42"/>
      <c r="B373" s="43"/>
      <c r="C373" s="44"/>
      <c r="D373" s="223" t="s">
        <v>134</v>
      </c>
      <c r="E373" s="44"/>
      <c r="F373" s="224" t="s">
        <v>720</v>
      </c>
      <c r="G373" s="44"/>
      <c r="H373" s="44"/>
      <c r="I373" s="225"/>
      <c r="J373" s="44"/>
      <c r="K373" s="44"/>
      <c r="L373" s="48"/>
      <c r="M373" s="226"/>
      <c r="N373" s="227"/>
      <c r="O373" s="88"/>
      <c r="P373" s="88"/>
      <c r="Q373" s="88"/>
      <c r="R373" s="88"/>
      <c r="S373" s="88"/>
      <c r="T373" s="89"/>
      <c r="U373" s="42"/>
      <c r="V373" s="42"/>
      <c r="W373" s="42"/>
      <c r="X373" s="42"/>
      <c r="Y373" s="42"/>
      <c r="Z373" s="42"/>
      <c r="AA373" s="42"/>
      <c r="AB373" s="42"/>
      <c r="AC373" s="42"/>
      <c r="AD373" s="42"/>
      <c r="AE373" s="42"/>
      <c r="AT373" s="20" t="s">
        <v>134</v>
      </c>
      <c r="AU373" s="20" t="s">
        <v>89</v>
      </c>
    </row>
    <row r="374" s="2" customFormat="1">
      <c r="A374" s="42"/>
      <c r="B374" s="43"/>
      <c r="C374" s="44"/>
      <c r="D374" s="229" t="s">
        <v>151</v>
      </c>
      <c r="E374" s="44"/>
      <c r="F374" s="230" t="s">
        <v>721</v>
      </c>
      <c r="G374" s="44"/>
      <c r="H374" s="44"/>
      <c r="I374" s="225"/>
      <c r="J374" s="44"/>
      <c r="K374" s="44"/>
      <c r="L374" s="48"/>
      <c r="M374" s="226"/>
      <c r="N374" s="227"/>
      <c r="O374" s="88"/>
      <c r="P374" s="88"/>
      <c r="Q374" s="88"/>
      <c r="R374" s="88"/>
      <c r="S374" s="88"/>
      <c r="T374" s="89"/>
      <c r="U374" s="42"/>
      <c r="V374" s="42"/>
      <c r="W374" s="42"/>
      <c r="X374" s="42"/>
      <c r="Y374" s="42"/>
      <c r="Z374" s="42"/>
      <c r="AA374" s="42"/>
      <c r="AB374" s="42"/>
      <c r="AC374" s="42"/>
      <c r="AD374" s="42"/>
      <c r="AE374" s="42"/>
      <c r="AT374" s="20" t="s">
        <v>151</v>
      </c>
      <c r="AU374" s="20" t="s">
        <v>89</v>
      </c>
    </row>
    <row r="375" s="13" customFormat="1">
      <c r="A375" s="13"/>
      <c r="B375" s="231"/>
      <c r="C375" s="232"/>
      <c r="D375" s="223" t="s">
        <v>153</v>
      </c>
      <c r="E375" s="233" t="s">
        <v>41</v>
      </c>
      <c r="F375" s="234" t="s">
        <v>722</v>
      </c>
      <c r="G375" s="232"/>
      <c r="H375" s="235">
        <v>24.75</v>
      </c>
      <c r="I375" s="236"/>
      <c r="J375" s="232"/>
      <c r="K375" s="232"/>
      <c r="L375" s="237"/>
      <c r="M375" s="238"/>
      <c r="N375" s="239"/>
      <c r="O375" s="239"/>
      <c r="P375" s="239"/>
      <c r="Q375" s="239"/>
      <c r="R375" s="239"/>
      <c r="S375" s="239"/>
      <c r="T375" s="240"/>
      <c r="U375" s="13"/>
      <c r="V375" s="13"/>
      <c r="W375" s="13"/>
      <c r="X375" s="13"/>
      <c r="Y375" s="13"/>
      <c r="Z375" s="13"/>
      <c r="AA375" s="13"/>
      <c r="AB375" s="13"/>
      <c r="AC375" s="13"/>
      <c r="AD375" s="13"/>
      <c r="AE375" s="13"/>
      <c r="AT375" s="241" t="s">
        <v>153</v>
      </c>
      <c r="AU375" s="241" t="s">
        <v>89</v>
      </c>
      <c r="AV375" s="13" t="s">
        <v>89</v>
      </c>
      <c r="AW375" s="13" t="s">
        <v>42</v>
      </c>
      <c r="AX375" s="13" t="s">
        <v>87</v>
      </c>
      <c r="AY375" s="241" t="s">
        <v>125</v>
      </c>
    </row>
    <row r="376" s="2" customFormat="1" ht="16.5" customHeight="1">
      <c r="A376" s="42"/>
      <c r="B376" s="43"/>
      <c r="C376" s="267" t="s">
        <v>723</v>
      </c>
      <c r="D376" s="267" t="s">
        <v>602</v>
      </c>
      <c r="E376" s="268" t="s">
        <v>724</v>
      </c>
      <c r="F376" s="269" t="s">
        <v>725</v>
      </c>
      <c r="G376" s="270" t="s">
        <v>391</v>
      </c>
      <c r="H376" s="271">
        <v>24.75</v>
      </c>
      <c r="I376" s="272"/>
      <c r="J376" s="273">
        <f>ROUND(I376*H376,2)</f>
        <v>0</v>
      </c>
      <c r="K376" s="274"/>
      <c r="L376" s="275"/>
      <c r="M376" s="276" t="s">
        <v>41</v>
      </c>
      <c r="N376" s="277" t="s">
        <v>51</v>
      </c>
      <c r="O376" s="88"/>
      <c r="P376" s="219">
        <f>O376*H376</f>
        <v>0</v>
      </c>
      <c r="Q376" s="219">
        <v>0.13</v>
      </c>
      <c r="R376" s="219">
        <f>Q376*H376</f>
        <v>3.2175000000000002</v>
      </c>
      <c r="S376" s="219">
        <v>0</v>
      </c>
      <c r="T376" s="220">
        <f>S376*H376</f>
        <v>0</v>
      </c>
      <c r="U376" s="42"/>
      <c r="V376" s="42"/>
      <c r="W376" s="42"/>
      <c r="X376" s="42"/>
      <c r="Y376" s="42"/>
      <c r="Z376" s="42"/>
      <c r="AA376" s="42"/>
      <c r="AB376" s="42"/>
      <c r="AC376" s="42"/>
      <c r="AD376" s="42"/>
      <c r="AE376" s="42"/>
      <c r="AR376" s="221" t="s">
        <v>168</v>
      </c>
      <c r="AT376" s="221" t="s">
        <v>602</v>
      </c>
      <c r="AU376" s="221" t="s">
        <v>89</v>
      </c>
      <c r="AY376" s="20" t="s">
        <v>125</v>
      </c>
      <c r="BE376" s="222">
        <f>IF(N376="základní",J376,0)</f>
        <v>0</v>
      </c>
      <c r="BF376" s="222">
        <f>IF(N376="snížená",J376,0)</f>
        <v>0</v>
      </c>
      <c r="BG376" s="222">
        <f>IF(N376="zákl. přenesená",J376,0)</f>
        <v>0</v>
      </c>
      <c r="BH376" s="222">
        <f>IF(N376="sníž. přenesená",J376,0)</f>
        <v>0</v>
      </c>
      <c r="BI376" s="222">
        <f>IF(N376="nulová",J376,0)</f>
        <v>0</v>
      </c>
      <c r="BJ376" s="20" t="s">
        <v>87</v>
      </c>
      <c r="BK376" s="222">
        <f>ROUND(I376*H376,2)</f>
        <v>0</v>
      </c>
      <c r="BL376" s="20" t="s">
        <v>147</v>
      </c>
      <c r="BM376" s="221" t="s">
        <v>726</v>
      </c>
    </row>
    <row r="377" s="2" customFormat="1">
      <c r="A377" s="42"/>
      <c r="B377" s="43"/>
      <c r="C377" s="44"/>
      <c r="D377" s="223" t="s">
        <v>134</v>
      </c>
      <c r="E377" s="44"/>
      <c r="F377" s="224" t="s">
        <v>725</v>
      </c>
      <c r="G377" s="44"/>
      <c r="H377" s="44"/>
      <c r="I377" s="225"/>
      <c r="J377" s="44"/>
      <c r="K377" s="44"/>
      <c r="L377" s="48"/>
      <c r="M377" s="226"/>
      <c r="N377" s="227"/>
      <c r="O377" s="88"/>
      <c r="P377" s="88"/>
      <c r="Q377" s="88"/>
      <c r="R377" s="88"/>
      <c r="S377" s="88"/>
      <c r="T377" s="89"/>
      <c r="U377" s="42"/>
      <c r="V377" s="42"/>
      <c r="W377" s="42"/>
      <c r="X377" s="42"/>
      <c r="Y377" s="42"/>
      <c r="Z377" s="42"/>
      <c r="AA377" s="42"/>
      <c r="AB377" s="42"/>
      <c r="AC377" s="42"/>
      <c r="AD377" s="42"/>
      <c r="AE377" s="42"/>
      <c r="AT377" s="20" t="s">
        <v>134</v>
      </c>
      <c r="AU377" s="20" t="s">
        <v>89</v>
      </c>
    </row>
    <row r="378" s="13" customFormat="1">
      <c r="A378" s="13"/>
      <c r="B378" s="231"/>
      <c r="C378" s="232"/>
      <c r="D378" s="223" t="s">
        <v>153</v>
      </c>
      <c r="E378" s="233" t="s">
        <v>41</v>
      </c>
      <c r="F378" s="234" t="s">
        <v>722</v>
      </c>
      <c r="G378" s="232"/>
      <c r="H378" s="235">
        <v>24.75</v>
      </c>
      <c r="I378" s="236"/>
      <c r="J378" s="232"/>
      <c r="K378" s="232"/>
      <c r="L378" s="237"/>
      <c r="M378" s="238"/>
      <c r="N378" s="239"/>
      <c r="O378" s="239"/>
      <c r="P378" s="239"/>
      <c r="Q378" s="239"/>
      <c r="R378" s="239"/>
      <c r="S378" s="239"/>
      <c r="T378" s="240"/>
      <c r="U378" s="13"/>
      <c r="V378" s="13"/>
      <c r="W378" s="13"/>
      <c r="X378" s="13"/>
      <c r="Y378" s="13"/>
      <c r="Z378" s="13"/>
      <c r="AA378" s="13"/>
      <c r="AB378" s="13"/>
      <c r="AC378" s="13"/>
      <c r="AD378" s="13"/>
      <c r="AE378" s="13"/>
      <c r="AT378" s="241" t="s">
        <v>153</v>
      </c>
      <c r="AU378" s="241" t="s">
        <v>89</v>
      </c>
      <c r="AV378" s="13" t="s">
        <v>89</v>
      </c>
      <c r="AW378" s="13" t="s">
        <v>42</v>
      </c>
      <c r="AX378" s="13" t="s">
        <v>87</v>
      </c>
      <c r="AY378" s="241" t="s">
        <v>125</v>
      </c>
    </row>
    <row r="379" s="12" customFormat="1" ht="22.8" customHeight="1">
      <c r="A379" s="12"/>
      <c r="B379" s="193"/>
      <c r="C379" s="194"/>
      <c r="D379" s="195" t="s">
        <v>79</v>
      </c>
      <c r="E379" s="207" t="s">
        <v>168</v>
      </c>
      <c r="F379" s="207" t="s">
        <v>727</v>
      </c>
      <c r="G379" s="194"/>
      <c r="H379" s="194"/>
      <c r="I379" s="197"/>
      <c r="J379" s="208">
        <f>BK379</f>
        <v>0</v>
      </c>
      <c r="K379" s="194"/>
      <c r="L379" s="199"/>
      <c r="M379" s="200"/>
      <c r="N379" s="201"/>
      <c r="O379" s="201"/>
      <c r="P379" s="202">
        <f>SUM(P380:P646)</f>
        <v>0</v>
      </c>
      <c r="Q379" s="201"/>
      <c r="R379" s="202">
        <f>SUM(R380:R646)</f>
        <v>9.6331305099999955</v>
      </c>
      <c r="S379" s="201"/>
      <c r="T379" s="203">
        <f>SUM(T380:T646)</f>
        <v>12.150229999999999</v>
      </c>
      <c r="U379" s="12"/>
      <c r="V379" s="12"/>
      <c r="W379" s="12"/>
      <c r="X379" s="12"/>
      <c r="Y379" s="12"/>
      <c r="Z379" s="12"/>
      <c r="AA379" s="12"/>
      <c r="AB379" s="12"/>
      <c r="AC379" s="12"/>
      <c r="AD379" s="12"/>
      <c r="AE379" s="12"/>
      <c r="AR379" s="204" t="s">
        <v>87</v>
      </c>
      <c r="AT379" s="205" t="s">
        <v>79</v>
      </c>
      <c r="AU379" s="205" t="s">
        <v>87</v>
      </c>
      <c r="AY379" s="204" t="s">
        <v>125</v>
      </c>
      <c r="BK379" s="206">
        <f>SUM(BK380:BK646)</f>
        <v>0</v>
      </c>
    </row>
    <row r="380" s="2" customFormat="1" ht="21.75" customHeight="1">
      <c r="A380" s="42"/>
      <c r="B380" s="43"/>
      <c r="C380" s="209" t="s">
        <v>728</v>
      </c>
      <c r="D380" s="209" t="s">
        <v>128</v>
      </c>
      <c r="E380" s="210" t="s">
        <v>729</v>
      </c>
      <c r="F380" s="211" t="s">
        <v>730</v>
      </c>
      <c r="G380" s="212" t="s">
        <v>435</v>
      </c>
      <c r="H380" s="213">
        <v>246.5</v>
      </c>
      <c r="I380" s="214"/>
      <c r="J380" s="215">
        <f>ROUND(I380*H380,2)</f>
        <v>0</v>
      </c>
      <c r="K380" s="216"/>
      <c r="L380" s="48"/>
      <c r="M380" s="217" t="s">
        <v>41</v>
      </c>
      <c r="N380" s="218" t="s">
        <v>51</v>
      </c>
      <c r="O380" s="88"/>
      <c r="P380" s="219">
        <f>O380*H380</f>
        <v>0</v>
      </c>
      <c r="Q380" s="219">
        <v>0</v>
      </c>
      <c r="R380" s="219">
        <f>Q380*H380</f>
        <v>0</v>
      </c>
      <c r="S380" s="219">
        <v>0.043999999999999997</v>
      </c>
      <c r="T380" s="220">
        <f>S380*H380</f>
        <v>10.846</v>
      </c>
      <c r="U380" s="42"/>
      <c r="V380" s="42"/>
      <c r="W380" s="42"/>
      <c r="X380" s="42"/>
      <c r="Y380" s="42"/>
      <c r="Z380" s="42"/>
      <c r="AA380" s="42"/>
      <c r="AB380" s="42"/>
      <c r="AC380" s="42"/>
      <c r="AD380" s="42"/>
      <c r="AE380" s="42"/>
      <c r="AR380" s="221" t="s">
        <v>147</v>
      </c>
      <c r="AT380" s="221" t="s">
        <v>128</v>
      </c>
      <c r="AU380" s="221" t="s">
        <v>89</v>
      </c>
      <c r="AY380" s="20" t="s">
        <v>125</v>
      </c>
      <c r="BE380" s="222">
        <f>IF(N380="základní",J380,0)</f>
        <v>0</v>
      </c>
      <c r="BF380" s="222">
        <f>IF(N380="snížená",J380,0)</f>
        <v>0</v>
      </c>
      <c r="BG380" s="222">
        <f>IF(N380="zákl. přenesená",J380,0)</f>
        <v>0</v>
      </c>
      <c r="BH380" s="222">
        <f>IF(N380="sníž. přenesená",J380,0)</f>
        <v>0</v>
      </c>
      <c r="BI380" s="222">
        <f>IF(N380="nulová",J380,0)</f>
        <v>0</v>
      </c>
      <c r="BJ380" s="20" t="s">
        <v>87</v>
      </c>
      <c r="BK380" s="222">
        <f>ROUND(I380*H380,2)</f>
        <v>0</v>
      </c>
      <c r="BL380" s="20" t="s">
        <v>147</v>
      </c>
      <c r="BM380" s="221" t="s">
        <v>731</v>
      </c>
    </row>
    <row r="381" s="2" customFormat="1">
      <c r="A381" s="42"/>
      <c r="B381" s="43"/>
      <c r="C381" s="44"/>
      <c r="D381" s="223" t="s">
        <v>134</v>
      </c>
      <c r="E381" s="44"/>
      <c r="F381" s="224" t="s">
        <v>732</v>
      </c>
      <c r="G381" s="44"/>
      <c r="H381" s="44"/>
      <c r="I381" s="225"/>
      <c r="J381" s="44"/>
      <c r="K381" s="44"/>
      <c r="L381" s="48"/>
      <c r="M381" s="226"/>
      <c r="N381" s="227"/>
      <c r="O381" s="88"/>
      <c r="P381" s="88"/>
      <c r="Q381" s="88"/>
      <c r="R381" s="88"/>
      <c r="S381" s="88"/>
      <c r="T381" s="89"/>
      <c r="U381" s="42"/>
      <c r="V381" s="42"/>
      <c r="W381" s="42"/>
      <c r="X381" s="42"/>
      <c r="Y381" s="42"/>
      <c r="Z381" s="42"/>
      <c r="AA381" s="42"/>
      <c r="AB381" s="42"/>
      <c r="AC381" s="42"/>
      <c r="AD381" s="42"/>
      <c r="AE381" s="42"/>
      <c r="AT381" s="20" t="s">
        <v>134</v>
      </c>
      <c r="AU381" s="20" t="s">
        <v>89</v>
      </c>
    </row>
    <row r="382" s="2" customFormat="1">
      <c r="A382" s="42"/>
      <c r="B382" s="43"/>
      <c r="C382" s="44"/>
      <c r="D382" s="229" t="s">
        <v>151</v>
      </c>
      <c r="E382" s="44"/>
      <c r="F382" s="230" t="s">
        <v>733</v>
      </c>
      <c r="G382" s="44"/>
      <c r="H382" s="44"/>
      <c r="I382" s="225"/>
      <c r="J382" s="44"/>
      <c r="K382" s="44"/>
      <c r="L382" s="48"/>
      <c r="M382" s="226"/>
      <c r="N382" s="227"/>
      <c r="O382" s="88"/>
      <c r="P382" s="88"/>
      <c r="Q382" s="88"/>
      <c r="R382" s="88"/>
      <c r="S382" s="88"/>
      <c r="T382" s="89"/>
      <c r="U382" s="42"/>
      <c r="V382" s="42"/>
      <c r="W382" s="42"/>
      <c r="X382" s="42"/>
      <c r="Y382" s="42"/>
      <c r="Z382" s="42"/>
      <c r="AA382" s="42"/>
      <c r="AB382" s="42"/>
      <c r="AC382" s="42"/>
      <c r="AD382" s="42"/>
      <c r="AE382" s="42"/>
      <c r="AT382" s="20" t="s">
        <v>151</v>
      </c>
      <c r="AU382" s="20" t="s">
        <v>89</v>
      </c>
    </row>
    <row r="383" s="13" customFormat="1">
      <c r="A383" s="13"/>
      <c r="B383" s="231"/>
      <c r="C383" s="232"/>
      <c r="D383" s="223" t="s">
        <v>153</v>
      </c>
      <c r="E383" s="233" t="s">
        <v>41</v>
      </c>
      <c r="F383" s="234" t="s">
        <v>734</v>
      </c>
      <c r="G383" s="232"/>
      <c r="H383" s="235">
        <v>246.5</v>
      </c>
      <c r="I383" s="236"/>
      <c r="J383" s="232"/>
      <c r="K383" s="232"/>
      <c r="L383" s="237"/>
      <c r="M383" s="238"/>
      <c r="N383" s="239"/>
      <c r="O383" s="239"/>
      <c r="P383" s="239"/>
      <c r="Q383" s="239"/>
      <c r="R383" s="239"/>
      <c r="S383" s="239"/>
      <c r="T383" s="240"/>
      <c r="U383" s="13"/>
      <c r="V383" s="13"/>
      <c r="W383" s="13"/>
      <c r="X383" s="13"/>
      <c r="Y383" s="13"/>
      <c r="Z383" s="13"/>
      <c r="AA383" s="13"/>
      <c r="AB383" s="13"/>
      <c r="AC383" s="13"/>
      <c r="AD383" s="13"/>
      <c r="AE383" s="13"/>
      <c r="AT383" s="241" t="s">
        <v>153</v>
      </c>
      <c r="AU383" s="241" t="s">
        <v>89</v>
      </c>
      <c r="AV383" s="13" t="s">
        <v>89</v>
      </c>
      <c r="AW383" s="13" t="s">
        <v>42</v>
      </c>
      <c r="AX383" s="13" t="s">
        <v>87</v>
      </c>
      <c r="AY383" s="241" t="s">
        <v>125</v>
      </c>
    </row>
    <row r="384" s="2" customFormat="1" ht="24.15" customHeight="1">
      <c r="A384" s="42"/>
      <c r="B384" s="43"/>
      <c r="C384" s="209" t="s">
        <v>735</v>
      </c>
      <c r="D384" s="209" t="s">
        <v>128</v>
      </c>
      <c r="E384" s="210" t="s">
        <v>736</v>
      </c>
      <c r="F384" s="211" t="s">
        <v>737</v>
      </c>
      <c r="G384" s="212" t="s">
        <v>435</v>
      </c>
      <c r="H384" s="213">
        <v>8.5</v>
      </c>
      <c r="I384" s="214"/>
      <c r="J384" s="215">
        <f>ROUND(I384*H384,2)</f>
        <v>0</v>
      </c>
      <c r="K384" s="216"/>
      <c r="L384" s="48"/>
      <c r="M384" s="217" t="s">
        <v>41</v>
      </c>
      <c r="N384" s="218" t="s">
        <v>51</v>
      </c>
      <c r="O384" s="88"/>
      <c r="P384" s="219">
        <f>O384*H384</f>
        <v>0</v>
      </c>
      <c r="Q384" s="219">
        <v>0</v>
      </c>
      <c r="R384" s="219">
        <f>Q384*H384</f>
        <v>0</v>
      </c>
      <c r="S384" s="219">
        <v>0</v>
      </c>
      <c r="T384" s="220">
        <f>S384*H384</f>
        <v>0</v>
      </c>
      <c r="U384" s="42"/>
      <c r="V384" s="42"/>
      <c r="W384" s="42"/>
      <c r="X384" s="42"/>
      <c r="Y384" s="42"/>
      <c r="Z384" s="42"/>
      <c r="AA384" s="42"/>
      <c r="AB384" s="42"/>
      <c r="AC384" s="42"/>
      <c r="AD384" s="42"/>
      <c r="AE384" s="42"/>
      <c r="AR384" s="221" t="s">
        <v>147</v>
      </c>
      <c r="AT384" s="221" t="s">
        <v>128</v>
      </c>
      <c r="AU384" s="221" t="s">
        <v>89</v>
      </c>
      <c r="AY384" s="20" t="s">
        <v>125</v>
      </c>
      <c r="BE384" s="222">
        <f>IF(N384="základní",J384,0)</f>
        <v>0</v>
      </c>
      <c r="BF384" s="222">
        <f>IF(N384="snížená",J384,0)</f>
        <v>0</v>
      </c>
      <c r="BG384" s="222">
        <f>IF(N384="zákl. přenesená",J384,0)</f>
        <v>0</v>
      </c>
      <c r="BH384" s="222">
        <f>IF(N384="sníž. přenesená",J384,0)</f>
        <v>0</v>
      </c>
      <c r="BI384" s="222">
        <f>IF(N384="nulová",J384,0)</f>
        <v>0</v>
      </c>
      <c r="BJ384" s="20" t="s">
        <v>87</v>
      </c>
      <c r="BK384" s="222">
        <f>ROUND(I384*H384,2)</f>
        <v>0</v>
      </c>
      <c r="BL384" s="20" t="s">
        <v>147</v>
      </c>
      <c r="BM384" s="221" t="s">
        <v>738</v>
      </c>
    </row>
    <row r="385" s="2" customFormat="1">
      <c r="A385" s="42"/>
      <c r="B385" s="43"/>
      <c r="C385" s="44"/>
      <c r="D385" s="223" t="s">
        <v>134</v>
      </c>
      <c r="E385" s="44"/>
      <c r="F385" s="224" t="s">
        <v>739</v>
      </c>
      <c r="G385" s="44"/>
      <c r="H385" s="44"/>
      <c r="I385" s="225"/>
      <c r="J385" s="44"/>
      <c r="K385" s="44"/>
      <c r="L385" s="48"/>
      <c r="M385" s="226"/>
      <c r="N385" s="227"/>
      <c r="O385" s="88"/>
      <c r="P385" s="88"/>
      <c r="Q385" s="88"/>
      <c r="R385" s="88"/>
      <c r="S385" s="88"/>
      <c r="T385" s="89"/>
      <c r="U385" s="42"/>
      <c r="V385" s="42"/>
      <c r="W385" s="42"/>
      <c r="X385" s="42"/>
      <c r="Y385" s="42"/>
      <c r="Z385" s="42"/>
      <c r="AA385" s="42"/>
      <c r="AB385" s="42"/>
      <c r="AC385" s="42"/>
      <c r="AD385" s="42"/>
      <c r="AE385" s="42"/>
      <c r="AT385" s="20" t="s">
        <v>134</v>
      </c>
      <c r="AU385" s="20" t="s">
        <v>89</v>
      </c>
    </row>
    <row r="386" s="2" customFormat="1">
      <c r="A386" s="42"/>
      <c r="B386" s="43"/>
      <c r="C386" s="44"/>
      <c r="D386" s="229" t="s">
        <v>151</v>
      </c>
      <c r="E386" s="44"/>
      <c r="F386" s="230" t="s">
        <v>740</v>
      </c>
      <c r="G386" s="44"/>
      <c r="H386" s="44"/>
      <c r="I386" s="225"/>
      <c r="J386" s="44"/>
      <c r="K386" s="44"/>
      <c r="L386" s="48"/>
      <c r="M386" s="226"/>
      <c r="N386" s="227"/>
      <c r="O386" s="88"/>
      <c r="P386" s="88"/>
      <c r="Q386" s="88"/>
      <c r="R386" s="88"/>
      <c r="S386" s="88"/>
      <c r="T386" s="89"/>
      <c r="U386" s="42"/>
      <c r="V386" s="42"/>
      <c r="W386" s="42"/>
      <c r="X386" s="42"/>
      <c r="Y386" s="42"/>
      <c r="Z386" s="42"/>
      <c r="AA386" s="42"/>
      <c r="AB386" s="42"/>
      <c r="AC386" s="42"/>
      <c r="AD386" s="42"/>
      <c r="AE386" s="42"/>
      <c r="AT386" s="20" t="s">
        <v>151</v>
      </c>
      <c r="AU386" s="20" t="s">
        <v>89</v>
      </c>
    </row>
    <row r="387" s="13" customFormat="1">
      <c r="A387" s="13"/>
      <c r="B387" s="231"/>
      <c r="C387" s="232"/>
      <c r="D387" s="223" t="s">
        <v>153</v>
      </c>
      <c r="E387" s="233" t="s">
        <v>41</v>
      </c>
      <c r="F387" s="234" t="s">
        <v>741</v>
      </c>
      <c r="G387" s="232"/>
      <c r="H387" s="235">
        <v>3.5</v>
      </c>
      <c r="I387" s="236"/>
      <c r="J387" s="232"/>
      <c r="K387" s="232"/>
      <c r="L387" s="237"/>
      <c r="M387" s="238"/>
      <c r="N387" s="239"/>
      <c r="O387" s="239"/>
      <c r="P387" s="239"/>
      <c r="Q387" s="239"/>
      <c r="R387" s="239"/>
      <c r="S387" s="239"/>
      <c r="T387" s="240"/>
      <c r="U387" s="13"/>
      <c r="V387" s="13"/>
      <c r="W387" s="13"/>
      <c r="X387" s="13"/>
      <c r="Y387" s="13"/>
      <c r="Z387" s="13"/>
      <c r="AA387" s="13"/>
      <c r="AB387" s="13"/>
      <c r="AC387" s="13"/>
      <c r="AD387" s="13"/>
      <c r="AE387" s="13"/>
      <c r="AT387" s="241" t="s">
        <v>153</v>
      </c>
      <c r="AU387" s="241" t="s">
        <v>89</v>
      </c>
      <c r="AV387" s="13" t="s">
        <v>89</v>
      </c>
      <c r="AW387" s="13" t="s">
        <v>42</v>
      </c>
      <c r="AX387" s="13" t="s">
        <v>80</v>
      </c>
      <c r="AY387" s="241" t="s">
        <v>125</v>
      </c>
    </row>
    <row r="388" s="13" customFormat="1">
      <c r="A388" s="13"/>
      <c r="B388" s="231"/>
      <c r="C388" s="232"/>
      <c r="D388" s="223" t="s">
        <v>153</v>
      </c>
      <c r="E388" s="233" t="s">
        <v>41</v>
      </c>
      <c r="F388" s="234" t="s">
        <v>742</v>
      </c>
      <c r="G388" s="232"/>
      <c r="H388" s="235">
        <v>5</v>
      </c>
      <c r="I388" s="236"/>
      <c r="J388" s="232"/>
      <c r="K388" s="232"/>
      <c r="L388" s="237"/>
      <c r="M388" s="238"/>
      <c r="N388" s="239"/>
      <c r="O388" s="239"/>
      <c r="P388" s="239"/>
      <c r="Q388" s="239"/>
      <c r="R388" s="239"/>
      <c r="S388" s="239"/>
      <c r="T388" s="240"/>
      <c r="U388" s="13"/>
      <c r="V388" s="13"/>
      <c r="W388" s="13"/>
      <c r="X388" s="13"/>
      <c r="Y388" s="13"/>
      <c r="Z388" s="13"/>
      <c r="AA388" s="13"/>
      <c r="AB388" s="13"/>
      <c r="AC388" s="13"/>
      <c r="AD388" s="13"/>
      <c r="AE388" s="13"/>
      <c r="AT388" s="241" t="s">
        <v>153</v>
      </c>
      <c r="AU388" s="241" t="s">
        <v>89</v>
      </c>
      <c r="AV388" s="13" t="s">
        <v>89</v>
      </c>
      <c r="AW388" s="13" t="s">
        <v>42</v>
      </c>
      <c r="AX388" s="13" t="s">
        <v>80</v>
      </c>
      <c r="AY388" s="241" t="s">
        <v>125</v>
      </c>
    </row>
    <row r="389" s="14" customFormat="1">
      <c r="A389" s="14"/>
      <c r="B389" s="242"/>
      <c r="C389" s="243"/>
      <c r="D389" s="223" t="s">
        <v>153</v>
      </c>
      <c r="E389" s="244" t="s">
        <v>41</v>
      </c>
      <c r="F389" s="245" t="s">
        <v>290</v>
      </c>
      <c r="G389" s="243"/>
      <c r="H389" s="246">
        <v>8.5</v>
      </c>
      <c r="I389" s="247"/>
      <c r="J389" s="243"/>
      <c r="K389" s="243"/>
      <c r="L389" s="248"/>
      <c r="M389" s="249"/>
      <c r="N389" s="250"/>
      <c r="O389" s="250"/>
      <c r="P389" s="250"/>
      <c r="Q389" s="250"/>
      <c r="R389" s="250"/>
      <c r="S389" s="250"/>
      <c r="T389" s="251"/>
      <c r="U389" s="14"/>
      <c r="V389" s="14"/>
      <c r="W389" s="14"/>
      <c r="X389" s="14"/>
      <c r="Y389" s="14"/>
      <c r="Z389" s="14"/>
      <c r="AA389" s="14"/>
      <c r="AB389" s="14"/>
      <c r="AC389" s="14"/>
      <c r="AD389" s="14"/>
      <c r="AE389" s="14"/>
      <c r="AT389" s="252" t="s">
        <v>153</v>
      </c>
      <c r="AU389" s="252" t="s">
        <v>89</v>
      </c>
      <c r="AV389" s="14" t="s">
        <v>147</v>
      </c>
      <c r="AW389" s="14" t="s">
        <v>42</v>
      </c>
      <c r="AX389" s="14" t="s">
        <v>87</v>
      </c>
      <c r="AY389" s="252" t="s">
        <v>125</v>
      </c>
    </row>
    <row r="390" s="2" customFormat="1" ht="24.15" customHeight="1">
      <c r="A390" s="42"/>
      <c r="B390" s="43"/>
      <c r="C390" s="267" t="s">
        <v>743</v>
      </c>
      <c r="D390" s="267" t="s">
        <v>602</v>
      </c>
      <c r="E390" s="268" t="s">
        <v>744</v>
      </c>
      <c r="F390" s="269" t="s">
        <v>745</v>
      </c>
      <c r="G390" s="270" t="s">
        <v>435</v>
      </c>
      <c r="H390" s="271">
        <v>8.7620000000000005</v>
      </c>
      <c r="I390" s="272"/>
      <c r="J390" s="273">
        <f>ROUND(I390*H390,2)</f>
        <v>0</v>
      </c>
      <c r="K390" s="274"/>
      <c r="L390" s="275"/>
      <c r="M390" s="276" t="s">
        <v>41</v>
      </c>
      <c r="N390" s="277" t="s">
        <v>51</v>
      </c>
      <c r="O390" s="88"/>
      <c r="P390" s="219">
        <f>O390*H390</f>
        <v>0</v>
      </c>
      <c r="Q390" s="219">
        <v>0.014930000000000001</v>
      </c>
      <c r="R390" s="219">
        <f>Q390*H390</f>
        <v>0.13081666</v>
      </c>
      <c r="S390" s="219">
        <v>0</v>
      </c>
      <c r="T390" s="220">
        <f>S390*H390</f>
        <v>0</v>
      </c>
      <c r="U390" s="42"/>
      <c r="V390" s="42"/>
      <c r="W390" s="42"/>
      <c r="X390" s="42"/>
      <c r="Y390" s="42"/>
      <c r="Z390" s="42"/>
      <c r="AA390" s="42"/>
      <c r="AB390" s="42"/>
      <c r="AC390" s="42"/>
      <c r="AD390" s="42"/>
      <c r="AE390" s="42"/>
      <c r="AR390" s="221" t="s">
        <v>168</v>
      </c>
      <c r="AT390" s="221" t="s">
        <v>602</v>
      </c>
      <c r="AU390" s="221" t="s">
        <v>89</v>
      </c>
      <c r="AY390" s="20" t="s">
        <v>125</v>
      </c>
      <c r="BE390" s="222">
        <f>IF(N390="základní",J390,0)</f>
        <v>0</v>
      </c>
      <c r="BF390" s="222">
        <f>IF(N390="snížená",J390,0)</f>
        <v>0</v>
      </c>
      <c r="BG390" s="222">
        <f>IF(N390="zákl. přenesená",J390,0)</f>
        <v>0</v>
      </c>
      <c r="BH390" s="222">
        <f>IF(N390="sníž. přenesená",J390,0)</f>
        <v>0</v>
      </c>
      <c r="BI390" s="222">
        <f>IF(N390="nulová",J390,0)</f>
        <v>0</v>
      </c>
      <c r="BJ390" s="20" t="s">
        <v>87</v>
      </c>
      <c r="BK390" s="222">
        <f>ROUND(I390*H390,2)</f>
        <v>0</v>
      </c>
      <c r="BL390" s="20" t="s">
        <v>147</v>
      </c>
      <c r="BM390" s="221" t="s">
        <v>746</v>
      </c>
    </row>
    <row r="391" s="2" customFormat="1">
      <c r="A391" s="42"/>
      <c r="B391" s="43"/>
      <c r="C391" s="44"/>
      <c r="D391" s="223" t="s">
        <v>134</v>
      </c>
      <c r="E391" s="44"/>
      <c r="F391" s="224" t="s">
        <v>745</v>
      </c>
      <c r="G391" s="44"/>
      <c r="H391" s="44"/>
      <c r="I391" s="225"/>
      <c r="J391" s="44"/>
      <c r="K391" s="44"/>
      <c r="L391" s="48"/>
      <c r="M391" s="226"/>
      <c r="N391" s="227"/>
      <c r="O391" s="88"/>
      <c r="P391" s="88"/>
      <c r="Q391" s="88"/>
      <c r="R391" s="88"/>
      <c r="S391" s="88"/>
      <c r="T391" s="89"/>
      <c r="U391" s="42"/>
      <c r="V391" s="42"/>
      <c r="W391" s="42"/>
      <c r="X391" s="42"/>
      <c r="Y391" s="42"/>
      <c r="Z391" s="42"/>
      <c r="AA391" s="42"/>
      <c r="AB391" s="42"/>
      <c r="AC391" s="42"/>
      <c r="AD391" s="42"/>
      <c r="AE391" s="42"/>
      <c r="AT391" s="20" t="s">
        <v>134</v>
      </c>
      <c r="AU391" s="20" t="s">
        <v>89</v>
      </c>
    </row>
    <row r="392" s="13" customFormat="1">
      <c r="A392" s="13"/>
      <c r="B392" s="231"/>
      <c r="C392" s="232"/>
      <c r="D392" s="223" t="s">
        <v>153</v>
      </c>
      <c r="E392" s="233" t="s">
        <v>41</v>
      </c>
      <c r="F392" s="234" t="s">
        <v>747</v>
      </c>
      <c r="G392" s="232"/>
      <c r="H392" s="235">
        <v>3.6749999999999998</v>
      </c>
      <c r="I392" s="236"/>
      <c r="J392" s="232"/>
      <c r="K392" s="232"/>
      <c r="L392" s="237"/>
      <c r="M392" s="238"/>
      <c r="N392" s="239"/>
      <c r="O392" s="239"/>
      <c r="P392" s="239"/>
      <c r="Q392" s="239"/>
      <c r="R392" s="239"/>
      <c r="S392" s="239"/>
      <c r="T392" s="240"/>
      <c r="U392" s="13"/>
      <c r="V392" s="13"/>
      <c r="W392" s="13"/>
      <c r="X392" s="13"/>
      <c r="Y392" s="13"/>
      <c r="Z392" s="13"/>
      <c r="AA392" s="13"/>
      <c r="AB392" s="13"/>
      <c r="AC392" s="13"/>
      <c r="AD392" s="13"/>
      <c r="AE392" s="13"/>
      <c r="AT392" s="241" t="s">
        <v>153</v>
      </c>
      <c r="AU392" s="241" t="s">
        <v>89</v>
      </c>
      <c r="AV392" s="13" t="s">
        <v>89</v>
      </c>
      <c r="AW392" s="13" t="s">
        <v>42</v>
      </c>
      <c r="AX392" s="13" t="s">
        <v>80</v>
      </c>
      <c r="AY392" s="241" t="s">
        <v>125</v>
      </c>
    </row>
    <row r="393" s="13" customFormat="1">
      <c r="A393" s="13"/>
      <c r="B393" s="231"/>
      <c r="C393" s="232"/>
      <c r="D393" s="223" t="s">
        <v>153</v>
      </c>
      <c r="E393" s="233" t="s">
        <v>41</v>
      </c>
      <c r="F393" s="234" t="s">
        <v>742</v>
      </c>
      <c r="G393" s="232"/>
      <c r="H393" s="235">
        <v>5</v>
      </c>
      <c r="I393" s="236"/>
      <c r="J393" s="232"/>
      <c r="K393" s="232"/>
      <c r="L393" s="237"/>
      <c r="M393" s="238"/>
      <c r="N393" s="239"/>
      <c r="O393" s="239"/>
      <c r="P393" s="239"/>
      <c r="Q393" s="239"/>
      <c r="R393" s="239"/>
      <c r="S393" s="239"/>
      <c r="T393" s="240"/>
      <c r="U393" s="13"/>
      <c r="V393" s="13"/>
      <c r="W393" s="13"/>
      <c r="X393" s="13"/>
      <c r="Y393" s="13"/>
      <c r="Z393" s="13"/>
      <c r="AA393" s="13"/>
      <c r="AB393" s="13"/>
      <c r="AC393" s="13"/>
      <c r="AD393" s="13"/>
      <c r="AE393" s="13"/>
      <c r="AT393" s="241" t="s">
        <v>153</v>
      </c>
      <c r="AU393" s="241" t="s">
        <v>89</v>
      </c>
      <c r="AV393" s="13" t="s">
        <v>89</v>
      </c>
      <c r="AW393" s="13" t="s">
        <v>42</v>
      </c>
      <c r="AX393" s="13" t="s">
        <v>80</v>
      </c>
      <c r="AY393" s="241" t="s">
        <v>125</v>
      </c>
    </row>
    <row r="394" s="14" customFormat="1">
      <c r="A394" s="14"/>
      <c r="B394" s="242"/>
      <c r="C394" s="243"/>
      <c r="D394" s="223" t="s">
        <v>153</v>
      </c>
      <c r="E394" s="244" t="s">
        <v>41</v>
      </c>
      <c r="F394" s="245" t="s">
        <v>290</v>
      </c>
      <c r="G394" s="243"/>
      <c r="H394" s="246">
        <v>8.6750000000000007</v>
      </c>
      <c r="I394" s="247"/>
      <c r="J394" s="243"/>
      <c r="K394" s="243"/>
      <c r="L394" s="248"/>
      <c r="M394" s="249"/>
      <c r="N394" s="250"/>
      <c r="O394" s="250"/>
      <c r="P394" s="250"/>
      <c r="Q394" s="250"/>
      <c r="R394" s="250"/>
      <c r="S394" s="250"/>
      <c r="T394" s="251"/>
      <c r="U394" s="14"/>
      <c r="V394" s="14"/>
      <c r="W394" s="14"/>
      <c r="X394" s="14"/>
      <c r="Y394" s="14"/>
      <c r="Z394" s="14"/>
      <c r="AA394" s="14"/>
      <c r="AB394" s="14"/>
      <c r="AC394" s="14"/>
      <c r="AD394" s="14"/>
      <c r="AE394" s="14"/>
      <c r="AT394" s="252" t="s">
        <v>153</v>
      </c>
      <c r="AU394" s="252" t="s">
        <v>89</v>
      </c>
      <c r="AV394" s="14" t="s">
        <v>147</v>
      </c>
      <c r="AW394" s="14" t="s">
        <v>42</v>
      </c>
      <c r="AX394" s="14" t="s">
        <v>87</v>
      </c>
      <c r="AY394" s="252" t="s">
        <v>125</v>
      </c>
    </row>
    <row r="395" s="13" customFormat="1">
      <c r="A395" s="13"/>
      <c r="B395" s="231"/>
      <c r="C395" s="232"/>
      <c r="D395" s="223" t="s">
        <v>153</v>
      </c>
      <c r="E395" s="232"/>
      <c r="F395" s="234" t="s">
        <v>748</v>
      </c>
      <c r="G395" s="232"/>
      <c r="H395" s="235">
        <v>8.7620000000000005</v>
      </c>
      <c r="I395" s="236"/>
      <c r="J395" s="232"/>
      <c r="K395" s="232"/>
      <c r="L395" s="237"/>
      <c r="M395" s="238"/>
      <c r="N395" s="239"/>
      <c r="O395" s="239"/>
      <c r="P395" s="239"/>
      <c r="Q395" s="239"/>
      <c r="R395" s="239"/>
      <c r="S395" s="239"/>
      <c r="T395" s="240"/>
      <c r="U395" s="13"/>
      <c r="V395" s="13"/>
      <c r="W395" s="13"/>
      <c r="X395" s="13"/>
      <c r="Y395" s="13"/>
      <c r="Z395" s="13"/>
      <c r="AA395" s="13"/>
      <c r="AB395" s="13"/>
      <c r="AC395" s="13"/>
      <c r="AD395" s="13"/>
      <c r="AE395" s="13"/>
      <c r="AT395" s="241" t="s">
        <v>153</v>
      </c>
      <c r="AU395" s="241" t="s">
        <v>89</v>
      </c>
      <c r="AV395" s="13" t="s">
        <v>89</v>
      </c>
      <c r="AW395" s="13" t="s">
        <v>4</v>
      </c>
      <c r="AX395" s="13" t="s">
        <v>87</v>
      </c>
      <c r="AY395" s="241" t="s">
        <v>125</v>
      </c>
    </row>
    <row r="396" s="2" customFormat="1" ht="16.5" customHeight="1">
      <c r="A396" s="42"/>
      <c r="B396" s="43"/>
      <c r="C396" s="209" t="s">
        <v>749</v>
      </c>
      <c r="D396" s="209" t="s">
        <v>128</v>
      </c>
      <c r="E396" s="210" t="s">
        <v>750</v>
      </c>
      <c r="F396" s="211" t="s">
        <v>751</v>
      </c>
      <c r="G396" s="212" t="s">
        <v>752</v>
      </c>
      <c r="H396" s="213">
        <v>10</v>
      </c>
      <c r="I396" s="214"/>
      <c r="J396" s="215">
        <f>ROUND(I396*H396,2)</f>
        <v>0</v>
      </c>
      <c r="K396" s="216"/>
      <c r="L396" s="48"/>
      <c r="M396" s="217" t="s">
        <v>41</v>
      </c>
      <c r="N396" s="218" t="s">
        <v>51</v>
      </c>
      <c r="O396" s="88"/>
      <c r="P396" s="219">
        <f>O396*H396</f>
        <v>0</v>
      </c>
      <c r="Q396" s="219">
        <v>1.0000000000000001E-05</v>
      </c>
      <c r="R396" s="219">
        <f>Q396*H396</f>
        <v>0.00010000000000000001</v>
      </c>
      <c r="S396" s="219">
        <v>0</v>
      </c>
      <c r="T396" s="220">
        <f>S396*H396</f>
        <v>0</v>
      </c>
      <c r="U396" s="42"/>
      <c r="V396" s="42"/>
      <c r="W396" s="42"/>
      <c r="X396" s="42"/>
      <c r="Y396" s="42"/>
      <c r="Z396" s="42"/>
      <c r="AA396" s="42"/>
      <c r="AB396" s="42"/>
      <c r="AC396" s="42"/>
      <c r="AD396" s="42"/>
      <c r="AE396" s="42"/>
      <c r="AR396" s="221" t="s">
        <v>147</v>
      </c>
      <c r="AT396" s="221" t="s">
        <v>128</v>
      </c>
      <c r="AU396" s="221" t="s">
        <v>89</v>
      </c>
      <c r="AY396" s="20" t="s">
        <v>125</v>
      </c>
      <c r="BE396" s="222">
        <f>IF(N396="základní",J396,0)</f>
        <v>0</v>
      </c>
      <c r="BF396" s="222">
        <f>IF(N396="snížená",J396,0)</f>
        <v>0</v>
      </c>
      <c r="BG396" s="222">
        <f>IF(N396="zákl. přenesená",J396,0)</f>
        <v>0</v>
      </c>
      <c r="BH396" s="222">
        <f>IF(N396="sníž. přenesená",J396,0)</f>
        <v>0</v>
      </c>
      <c r="BI396" s="222">
        <f>IF(N396="nulová",J396,0)</f>
        <v>0</v>
      </c>
      <c r="BJ396" s="20" t="s">
        <v>87</v>
      </c>
      <c r="BK396" s="222">
        <f>ROUND(I396*H396,2)</f>
        <v>0</v>
      </c>
      <c r="BL396" s="20" t="s">
        <v>147</v>
      </c>
      <c r="BM396" s="221" t="s">
        <v>753</v>
      </c>
    </row>
    <row r="397" s="2" customFormat="1">
      <c r="A397" s="42"/>
      <c r="B397" s="43"/>
      <c r="C397" s="44"/>
      <c r="D397" s="223" t="s">
        <v>134</v>
      </c>
      <c r="E397" s="44"/>
      <c r="F397" s="224" t="s">
        <v>754</v>
      </c>
      <c r="G397" s="44"/>
      <c r="H397" s="44"/>
      <c r="I397" s="225"/>
      <c r="J397" s="44"/>
      <c r="K397" s="44"/>
      <c r="L397" s="48"/>
      <c r="M397" s="226"/>
      <c r="N397" s="227"/>
      <c r="O397" s="88"/>
      <c r="P397" s="88"/>
      <c r="Q397" s="88"/>
      <c r="R397" s="88"/>
      <c r="S397" s="88"/>
      <c r="T397" s="89"/>
      <c r="U397" s="42"/>
      <c r="V397" s="42"/>
      <c r="W397" s="42"/>
      <c r="X397" s="42"/>
      <c r="Y397" s="42"/>
      <c r="Z397" s="42"/>
      <c r="AA397" s="42"/>
      <c r="AB397" s="42"/>
      <c r="AC397" s="42"/>
      <c r="AD397" s="42"/>
      <c r="AE397" s="42"/>
      <c r="AT397" s="20" t="s">
        <v>134</v>
      </c>
      <c r="AU397" s="20" t="s">
        <v>89</v>
      </c>
    </row>
    <row r="398" s="2" customFormat="1">
      <c r="A398" s="42"/>
      <c r="B398" s="43"/>
      <c r="C398" s="44"/>
      <c r="D398" s="229" t="s">
        <v>151</v>
      </c>
      <c r="E398" s="44"/>
      <c r="F398" s="230" t="s">
        <v>755</v>
      </c>
      <c r="G398" s="44"/>
      <c r="H398" s="44"/>
      <c r="I398" s="225"/>
      <c r="J398" s="44"/>
      <c r="K398" s="44"/>
      <c r="L398" s="48"/>
      <c r="M398" s="226"/>
      <c r="N398" s="227"/>
      <c r="O398" s="88"/>
      <c r="P398" s="88"/>
      <c r="Q398" s="88"/>
      <c r="R398" s="88"/>
      <c r="S398" s="88"/>
      <c r="T398" s="89"/>
      <c r="U398" s="42"/>
      <c r="V398" s="42"/>
      <c r="W398" s="42"/>
      <c r="X398" s="42"/>
      <c r="Y398" s="42"/>
      <c r="Z398" s="42"/>
      <c r="AA398" s="42"/>
      <c r="AB398" s="42"/>
      <c r="AC398" s="42"/>
      <c r="AD398" s="42"/>
      <c r="AE398" s="42"/>
      <c r="AT398" s="20" t="s">
        <v>151</v>
      </c>
      <c r="AU398" s="20" t="s">
        <v>89</v>
      </c>
    </row>
    <row r="399" s="13" customFormat="1">
      <c r="A399" s="13"/>
      <c r="B399" s="231"/>
      <c r="C399" s="232"/>
      <c r="D399" s="223" t="s">
        <v>153</v>
      </c>
      <c r="E399" s="233" t="s">
        <v>41</v>
      </c>
      <c r="F399" s="234" t="s">
        <v>756</v>
      </c>
      <c r="G399" s="232"/>
      <c r="H399" s="235">
        <v>10</v>
      </c>
      <c r="I399" s="236"/>
      <c r="J399" s="232"/>
      <c r="K399" s="232"/>
      <c r="L399" s="237"/>
      <c r="M399" s="238"/>
      <c r="N399" s="239"/>
      <c r="O399" s="239"/>
      <c r="P399" s="239"/>
      <c r="Q399" s="239"/>
      <c r="R399" s="239"/>
      <c r="S399" s="239"/>
      <c r="T399" s="240"/>
      <c r="U399" s="13"/>
      <c r="V399" s="13"/>
      <c r="W399" s="13"/>
      <c r="X399" s="13"/>
      <c r="Y399" s="13"/>
      <c r="Z399" s="13"/>
      <c r="AA399" s="13"/>
      <c r="AB399" s="13"/>
      <c r="AC399" s="13"/>
      <c r="AD399" s="13"/>
      <c r="AE399" s="13"/>
      <c r="AT399" s="241" t="s">
        <v>153</v>
      </c>
      <c r="AU399" s="241" t="s">
        <v>89</v>
      </c>
      <c r="AV399" s="13" t="s">
        <v>89</v>
      </c>
      <c r="AW399" s="13" t="s">
        <v>42</v>
      </c>
      <c r="AX399" s="13" t="s">
        <v>87</v>
      </c>
      <c r="AY399" s="241" t="s">
        <v>125</v>
      </c>
    </row>
    <row r="400" s="2" customFormat="1" ht="24.15" customHeight="1">
      <c r="A400" s="42"/>
      <c r="B400" s="43"/>
      <c r="C400" s="209" t="s">
        <v>757</v>
      </c>
      <c r="D400" s="209" t="s">
        <v>128</v>
      </c>
      <c r="E400" s="210" t="s">
        <v>758</v>
      </c>
      <c r="F400" s="211" t="s">
        <v>759</v>
      </c>
      <c r="G400" s="212" t="s">
        <v>435</v>
      </c>
      <c r="H400" s="213">
        <v>252</v>
      </c>
      <c r="I400" s="214"/>
      <c r="J400" s="215">
        <f>ROUND(I400*H400,2)</f>
        <v>0</v>
      </c>
      <c r="K400" s="216"/>
      <c r="L400" s="48"/>
      <c r="M400" s="217" t="s">
        <v>41</v>
      </c>
      <c r="N400" s="218" t="s">
        <v>51</v>
      </c>
      <c r="O400" s="88"/>
      <c r="P400" s="219">
        <f>O400*H400</f>
        <v>0</v>
      </c>
      <c r="Q400" s="219">
        <v>0</v>
      </c>
      <c r="R400" s="219">
        <f>Q400*H400</f>
        <v>0</v>
      </c>
      <c r="S400" s="219">
        <v>0</v>
      </c>
      <c r="T400" s="220">
        <f>S400*H400</f>
        <v>0</v>
      </c>
      <c r="U400" s="42"/>
      <c r="V400" s="42"/>
      <c r="W400" s="42"/>
      <c r="X400" s="42"/>
      <c r="Y400" s="42"/>
      <c r="Z400" s="42"/>
      <c r="AA400" s="42"/>
      <c r="AB400" s="42"/>
      <c r="AC400" s="42"/>
      <c r="AD400" s="42"/>
      <c r="AE400" s="42"/>
      <c r="AR400" s="221" t="s">
        <v>147</v>
      </c>
      <c r="AT400" s="221" t="s">
        <v>128</v>
      </c>
      <c r="AU400" s="221" t="s">
        <v>89</v>
      </c>
      <c r="AY400" s="20" t="s">
        <v>125</v>
      </c>
      <c r="BE400" s="222">
        <f>IF(N400="základní",J400,0)</f>
        <v>0</v>
      </c>
      <c r="BF400" s="222">
        <f>IF(N400="snížená",J400,0)</f>
        <v>0</v>
      </c>
      <c r="BG400" s="222">
        <f>IF(N400="zákl. přenesená",J400,0)</f>
        <v>0</v>
      </c>
      <c r="BH400" s="222">
        <f>IF(N400="sníž. přenesená",J400,0)</f>
        <v>0</v>
      </c>
      <c r="BI400" s="222">
        <f>IF(N400="nulová",J400,0)</f>
        <v>0</v>
      </c>
      <c r="BJ400" s="20" t="s">
        <v>87</v>
      </c>
      <c r="BK400" s="222">
        <f>ROUND(I400*H400,2)</f>
        <v>0</v>
      </c>
      <c r="BL400" s="20" t="s">
        <v>147</v>
      </c>
      <c r="BM400" s="221" t="s">
        <v>760</v>
      </c>
    </row>
    <row r="401" s="2" customFormat="1">
      <c r="A401" s="42"/>
      <c r="B401" s="43"/>
      <c r="C401" s="44"/>
      <c r="D401" s="223" t="s">
        <v>134</v>
      </c>
      <c r="E401" s="44"/>
      <c r="F401" s="224" t="s">
        <v>761</v>
      </c>
      <c r="G401" s="44"/>
      <c r="H401" s="44"/>
      <c r="I401" s="225"/>
      <c r="J401" s="44"/>
      <c r="K401" s="44"/>
      <c r="L401" s="48"/>
      <c r="M401" s="226"/>
      <c r="N401" s="227"/>
      <c r="O401" s="88"/>
      <c r="P401" s="88"/>
      <c r="Q401" s="88"/>
      <c r="R401" s="88"/>
      <c r="S401" s="88"/>
      <c r="T401" s="89"/>
      <c r="U401" s="42"/>
      <c r="V401" s="42"/>
      <c r="W401" s="42"/>
      <c r="X401" s="42"/>
      <c r="Y401" s="42"/>
      <c r="Z401" s="42"/>
      <c r="AA401" s="42"/>
      <c r="AB401" s="42"/>
      <c r="AC401" s="42"/>
      <c r="AD401" s="42"/>
      <c r="AE401" s="42"/>
      <c r="AT401" s="20" t="s">
        <v>134</v>
      </c>
      <c r="AU401" s="20" t="s">
        <v>89</v>
      </c>
    </row>
    <row r="402" s="2" customFormat="1">
      <c r="A402" s="42"/>
      <c r="B402" s="43"/>
      <c r="C402" s="44"/>
      <c r="D402" s="229" t="s">
        <v>151</v>
      </c>
      <c r="E402" s="44"/>
      <c r="F402" s="230" t="s">
        <v>762</v>
      </c>
      <c r="G402" s="44"/>
      <c r="H402" s="44"/>
      <c r="I402" s="225"/>
      <c r="J402" s="44"/>
      <c r="K402" s="44"/>
      <c r="L402" s="48"/>
      <c r="M402" s="226"/>
      <c r="N402" s="227"/>
      <c r="O402" s="88"/>
      <c r="P402" s="88"/>
      <c r="Q402" s="88"/>
      <c r="R402" s="88"/>
      <c r="S402" s="88"/>
      <c r="T402" s="89"/>
      <c r="U402" s="42"/>
      <c r="V402" s="42"/>
      <c r="W402" s="42"/>
      <c r="X402" s="42"/>
      <c r="Y402" s="42"/>
      <c r="Z402" s="42"/>
      <c r="AA402" s="42"/>
      <c r="AB402" s="42"/>
      <c r="AC402" s="42"/>
      <c r="AD402" s="42"/>
      <c r="AE402" s="42"/>
      <c r="AT402" s="20" t="s">
        <v>151</v>
      </c>
      <c r="AU402" s="20" t="s">
        <v>89</v>
      </c>
    </row>
    <row r="403" s="13" customFormat="1">
      <c r="A403" s="13"/>
      <c r="B403" s="231"/>
      <c r="C403" s="232"/>
      <c r="D403" s="223" t="s">
        <v>153</v>
      </c>
      <c r="E403" s="233" t="s">
        <v>41</v>
      </c>
      <c r="F403" s="234" t="s">
        <v>763</v>
      </c>
      <c r="G403" s="232"/>
      <c r="H403" s="235">
        <v>252</v>
      </c>
      <c r="I403" s="236"/>
      <c r="J403" s="232"/>
      <c r="K403" s="232"/>
      <c r="L403" s="237"/>
      <c r="M403" s="238"/>
      <c r="N403" s="239"/>
      <c r="O403" s="239"/>
      <c r="P403" s="239"/>
      <c r="Q403" s="239"/>
      <c r="R403" s="239"/>
      <c r="S403" s="239"/>
      <c r="T403" s="240"/>
      <c r="U403" s="13"/>
      <c r="V403" s="13"/>
      <c r="W403" s="13"/>
      <c r="X403" s="13"/>
      <c r="Y403" s="13"/>
      <c r="Z403" s="13"/>
      <c r="AA403" s="13"/>
      <c r="AB403" s="13"/>
      <c r="AC403" s="13"/>
      <c r="AD403" s="13"/>
      <c r="AE403" s="13"/>
      <c r="AT403" s="241" t="s">
        <v>153</v>
      </c>
      <c r="AU403" s="241" t="s">
        <v>89</v>
      </c>
      <c r="AV403" s="13" t="s">
        <v>89</v>
      </c>
      <c r="AW403" s="13" t="s">
        <v>42</v>
      </c>
      <c r="AX403" s="13" t="s">
        <v>87</v>
      </c>
      <c r="AY403" s="241" t="s">
        <v>125</v>
      </c>
    </row>
    <row r="404" s="2" customFormat="1" ht="24.15" customHeight="1">
      <c r="A404" s="42"/>
      <c r="B404" s="43"/>
      <c r="C404" s="267" t="s">
        <v>764</v>
      </c>
      <c r="D404" s="267" t="s">
        <v>602</v>
      </c>
      <c r="E404" s="268" t="s">
        <v>765</v>
      </c>
      <c r="F404" s="269" t="s">
        <v>766</v>
      </c>
      <c r="G404" s="270" t="s">
        <v>435</v>
      </c>
      <c r="H404" s="271">
        <v>171.54900000000001</v>
      </c>
      <c r="I404" s="272"/>
      <c r="J404" s="273">
        <f>ROUND(I404*H404,2)</f>
        <v>0</v>
      </c>
      <c r="K404" s="274"/>
      <c r="L404" s="275"/>
      <c r="M404" s="276" t="s">
        <v>41</v>
      </c>
      <c r="N404" s="277" t="s">
        <v>51</v>
      </c>
      <c r="O404" s="88"/>
      <c r="P404" s="219">
        <f>O404*H404</f>
        <v>0</v>
      </c>
      <c r="Q404" s="219">
        <v>0.026499999999999999</v>
      </c>
      <c r="R404" s="219">
        <f>Q404*H404</f>
        <v>4.5460485000000004</v>
      </c>
      <c r="S404" s="219">
        <v>0</v>
      </c>
      <c r="T404" s="220">
        <f>S404*H404</f>
        <v>0</v>
      </c>
      <c r="U404" s="42"/>
      <c r="V404" s="42"/>
      <c r="W404" s="42"/>
      <c r="X404" s="42"/>
      <c r="Y404" s="42"/>
      <c r="Z404" s="42"/>
      <c r="AA404" s="42"/>
      <c r="AB404" s="42"/>
      <c r="AC404" s="42"/>
      <c r="AD404" s="42"/>
      <c r="AE404" s="42"/>
      <c r="AR404" s="221" t="s">
        <v>168</v>
      </c>
      <c r="AT404" s="221" t="s">
        <v>602</v>
      </c>
      <c r="AU404" s="221" t="s">
        <v>89</v>
      </c>
      <c r="AY404" s="20" t="s">
        <v>125</v>
      </c>
      <c r="BE404" s="222">
        <f>IF(N404="základní",J404,0)</f>
        <v>0</v>
      </c>
      <c r="BF404" s="222">
        <f>IF(N404="snížená",J404,0)</f>
        <v>0</v>
      </c>
      <c r="BG404" s="222">
        <f>IF(N404="zákl. přenesená",J404,0)</f>
        <v>0</v>
      </c>
      <c r="BH404" s="222">
        <f>IF(N404="sníž. přenesená",J404,0)</f>
        <v>0</v>
      </c>
      <c r="BI404" s="222">
        <f>IF(N404="nulová",J404,0)</f>
        <v>0</v>
      </c>
      <c r="BJ404" s="20" t="s">
        <v>87</v>
      </c>
      <c r="BK404" s="222">
        <f>ROUND(I404*H404,2)</f>
        <v>0</v>
      </c>
      <c r="BL404" s="20" t="s">
        <v>147</v>
      </c>
      <c r="BM404" s="221" t="s">
        <v>767</v>
      </c>
    </row>
    <row r="405" s="2" customFormat="1">
      <c r="A405" s="42"/>
      <c r="B405" s="43"/>
      <c r="C405" s="44"/>
      <c r="D405" s="223" t="s">
        <v>134</v>
      </c>
      <c r="E405" s="44"/>
      <c r="F405" s="224" t="s">
        <v>766</v>
      </c>
      <c r="G405" s="44"/>
      <c r="H405" s="44"/>
      <c r="I405" s="225"/>
      <c r="J405" s="44"/>
      <c r="K405" s="44"/>
      <c r="L405" s="48"/>
      <c r="M405" s="226"/>
      <c r="N405" s="227"/>
      <c r="O405" s="88"/>
      <c r="P405" s="88"/>
      <c r="Q405" s="88"/>
      <c r="R405" s="88"/>
      <c r="S405" s="88"/>
      <c r="T405" s="89"/>
      <c r="U405" s="42"/>
      <c r="V405" s="42"/>
      <c r="W405" s="42"/>
      <c r="X405" s="42"/>
      <c r="Y405" s="42"/>
      <c r="Z405" s="42"/>
      <c r="AA405" s="42"/>
      <c r="AB405" s="42"/>
      <c r="AC405" s="42"/>
      <c r="AD405" s="42"/>
      <c r="AE405" s="42"/>
      <c r="AT405" s="20" t="s">
        <v>134</v>
      </c>
      <c r="AU405" s="20" t="s">
        <v>89</v>
      </c>
    </row>
    <row r="406" s="13" customFormat="1">
      <c r="A406" s="13"/>
      <c r="B406" s="231"/>
      <c r="C406" s="232"/>
      <c r="D406" s="223" t="s">
        <v>153</v>
      </c>
      <c r="E406" s="233" t="s">
        <v>41</v>
      </c>
      <c r="F406" s="234" t="s">
        <v>768</v>
      </c>
      <c r="G406" s="232"/>
      <c r="H406" s="235">
        <v>169.84999999999999</v>
      </c>
      <c r="I406" s="236"/>
      <c r="J406" s="232"/>
      <c r="K406" s="232"/>
      <c r="L406" s="237"/>
      <c r="M406" s="238"/>
      <c r="N406" s="239"/>
      <c r="O406" s="239"/>
      <c r="P406" s="239"/>
      <c r="Q406" s="239"/>
      <c r="R406" s="239"/>
      <c r="S406" s="239"/>
      <c r="T406" s="240"/>
      <c r="U406" s="13"/>
      <c r="V406" s="13"/>
      <c r="W406" s="13"/>
      <c r="X406" s="13"/>
      <c r="Y406" s="13"/>
      <c r="Z406" s="13"/>
      <c r="AA406" s="13"/>
      <c r="AB406" s="13"/>
      <c r="AC406" s="13"/>
      <c r="AD406" s="13"/>
      <c r="AE406" s="13"/>
      <c r="AT406" s="241" t="s">
        <v>153</v>
      </c>
      <c r="AU406" s="241" t="s">
        <v>89</v>
      </c>
      <c r="AV406" s="13" t="s">
        <v>89</v>
      </c>
      <c r="AW406" s="13" t="s">
        <v>42</v>
      </c>
      <c r="AX406" s="13" t="s">
        <v>87</v>
      </c>
      <c r="AY406" s="241" t="s">
        <v>125</v>
      </c>
    </row>
    <row r="407" s="13" customFormat="1">
      <c r="A407" s="13"/>
      <c r="B407" s="231"/>
      <c r="C407" s="232"/>
      <c r="D407" s="223" t="s">
        <v>153</v>
      </c>
      <c r="E407" s="232"/>
      <c r="F407" s="234" t="s">
        <v>769</v>
      </c>
      <c r="G407" s="232"/>
      <c r="H407" s="235">
        <v>171.54900000000001</v>
      </c>
      <c r="I407" s="236"/>
      <c r="J407" s="232"/>
      <c r="K407" s="232"/>
      <c r="L407" s="237"/>
      <c r="M407" s="238"/>
      <c r="N407" s="239"/>
      <c r="O407" s="239"/>
      <c r="P407" s="239"/>
      <c r="Q407" s="239"/>
      <c r="R407" s="239"/>
      <c r="S407" s="239"/>
      <c r="T407" s="240"/>
      <c r="U407" s="13"/>
      <c r="V407" s="13"/>
      <c r="W407" s="13"/>
      <c r="X407" s="13"/>
      <c r="Y407" s="13"/>
      <c r="Z407" s="13"/>
      <c r="AA407" s="13"/>
      <c r="AB407" s="13"/>
      <c r="AC407" s="13"/>
      <c r="AD407" s="13"/>
      <c r="AE407" s="13"/>
      <c r="AT407" s="241" t="s">
        <v>153</v>
      </c>
      <c r="AU407" s="241" t="s">
        <v>89</v>
      </c>
      <c r="AV407" s="13" t="s">
        <v>89</v>
      </c>
      <c r="AW407" s="13" t="s">
        <v>4</v>
      </c>
      <c r="AX407" s="13" t="s">
        <v>87</v>
      </c>
      <c r="AY407" s="241" t="s">
        <v>125</v>
      </c>
    </row>
    <row r="408" s="2" customFormat="1" ht="24.15" customHeight="1">
      <c r="A408" s="42"/>
      <c r="B408" s="43"/>
      <c r="C408" s="267" t="s">
        <v>770</v>
      </c>
      <c r="D408" s="267" t="s">
        <v>602</v>
      </c>
      <c r="E408" s="268" t="s">
        <v>771</v>
      </c>
      <c r="F408" s="269" t="s">
        <v>772</v>
      </c>
      <c r="G408" s="270" t="s">
        <v>435</v>
      </c>
      <c r="H408" s="271">
        <v>95.242999999999995</v>
      </c>
      <c r="I408" s="272"/>
      <c r="J408" s="273">
        <f>ROUND(I408*H408,2)</f>
        <v>0</v>
      </c>
      <c r="K408" s="274"/>
      <c r="L408" s="275"/>
      <c r="M408" s="276" t="s">
        <v>41</v>
      </c>
      <c r="N408" s="277" t="s">
        <v>51</v>
      </c>
      <c r="O408" s="88"/>
      <c r="P408" s="219">
        <f>O408*H408</f>
        <v>0</v>
      </c>
      <c r="Q408" s="219">
        <v>0.021999999999999999</v>
      </c>
      <c r="R408" s="219">
        <f>Q408*H408</f>
        <v>2.0953459999999997</v>
      </c>
      <c r="S408" s="219">
        <v>0</v>
      </c>
      <c r="T408" s="220">
        <f>S408*H408</f>
        <v>0</v>
      </c>
      <c r="U408" s="42"/>
      <c r="V408" s="42"/>
      <c r="W408" s="42"/>
      <c r="X408" s="42"/>
      <c r="Y408" s="42"/>
      <c r="Z408" s="42"/>
      <c r="AA408" s="42"/>
      <c r="AB408" s="42"/>
      <c r="AC408" s="42"/>
      <c r="AD408" s="42"/>
      <c r="AE408" s="42"/>
      <c r="AR408" s="221" t="s">
        <v>168</v>
      </c>
      <c r="AT408" s="221" t="s">
        <v>602</v>
      </c>
      <c r="AU408" s="221" t="s">
        <v>89</v>
      </c>
      <c r="AY408" s="20" t="s">
        <v>125</v>
      </c>
      <c r="BE408" s="222">
        <f>IF(N408="základní",J408,0)</f>
        <v>0</v>
      </c>
      <c r="BF408" s="222">
        <f>IF(N408="snížená",J408,0)</f>
        <v>0</v>
      </c>
      <c r="BG408" s="222">
        <f>IF(N408="zákl. přenesená",J408,0)</f>
        <v>0</v>
      </c>
      <c r="BH408" s="222">
        <f>IF(N408="sníž. přenesená",J408,0)</f>
        <v>0</v>
      </c>
      <c r="BI408" s="222">
        <f>IF(N408="nulová",J408,0)</f>
        <v>0</v>
      </c>
      <c r="BJ408" s="20" t="s">
        <v>87</v>
      </c>
      <c r="BK408" s="222">
        <f>ROUND(I408*H408,2)</f>
        <v>0</v>
      </c>
      <c r="BL408" s="20" t="s">
        <v>147</v>
      </c>
      <c r="BM408" s="221" t="s">
        <v>773</v>
      </c>
    </row>
    <row r="409" s="2" customFormat="1">
      <c r="A409" s="42"/>
      <c r="B409" s="43"/>
      <c r="C409" s="44"/>
      <c r="D409" s="223" t="s">
        <v>134</v>
      </c>
      <c r="E409" s="44"/>
      <c r="F409" s="224" t="s">
        <v>772</v>
      </c>
      <c r="G409" s="44"/>
      <c r="H409" s="44"/>
      <c r="I409" s="225"/>
      <c r="J409" s="44"/>
      <c r="K409" s="44"/>
      <c r="L409" s="48"/>
      <c r="M409" s="226"/>
      <c r="N409" s="227"/>
      <c r="O409" s="88"/>
      <c r="P409" s="88"/>
      <c r="Q409" s="88"/>
      <c r="R409" s="88"/>
      <c r="S409" s="88"/>
      <c r="T409" s="89"/>
      <c r="U409" s="42"/>
      <c r="V409" s="42"/>
      <c r="W409" s="42"/>
      <c r="X409" s="42"/>
      <c r="Y409" s="42"/>
      <c r="Z409" s="42"/>
      <c r="AA409" s="42"/>
      <c r="AB409" s="42"/>
      <c r="AC409" s="42"/>
      <c r="AD409" s="42"/>
      <c r="AE409" s="42"/>
      <c r="AT409" s="20" t="s">
        <v>134</v>
      </c>
      <c r="AU409" s="20" t="s">
        <v>89</v>
      </c>
    </row>
    <row r="410" s="13" customFormat="1">
      <c r="A410" s="13"/>
      <c r="B410" s="231"/>
      <c r="C410" s="232"/>
      <c r="D410" s="223" t="s">
        <v>153</v>
      </c>
      <c r="E410" s="233" t="s">
        <v>41</v>
      </c>
      <c r="F410" s="234" t="s">
        <v>774</v>
      </c>
      <c r="G410" s="232"/>
      <c r="H410" s="235">
        <v>94.299999999999997</v>
      </c>
      <c r="I410" s="236"/>
      <c r="J410" s="232"/>
      <c r="K410" s="232"/>
      <c r="L410" s="237"/>
      <c r="M410" s="238"/>
      <c r="N410" s="239"/>
      <c r="O410" s="239"/>
      <c r="P410" s="239"/>
      <c r="Q410" s="239"/>
      <c r="R410" s="239"/>
      <c r="S410" s="239"/>
      <c r="T410" s="240"/>
      <c r="U410" s="13"/>
      <c r="V410" s="13"/>
      <c r="W410" s="13"/>
      <c r="X410" s="13"/>
      <c r="Y410" s="13"/>
      <c r="Z410" s="13"/>
      <c r="AA410" s="13"/>
      <c r="AB410" s="13"/>
      <c r="AC410" s="13"/>
      <c r="AD410" s="13"/>
      <c r="AE410" s="13"/>
      <c r="AT410" s="241" t="s">
        <v>153</v>
      </c>
      <c r="AU410" s="241" t="s">
        <v>89</v>
      </c>
      <c r="AV410" s="13" t="s">
        <v>89</v>
      </c>
      <c r="AW410" s="13" t="s">
        <v>42</v>
      </c>
      <c r="AX410" s="13" t="s">
        <v>87</v>
      </c>
      <c r="AY410" s="241" t="s">
        <v>125</v>
      </c>
    </row>
    <row r="411" s="13" customFormat="1">
      <c r="A411" s="13"/>
      <c r="B411" s="231"/>
      <c r="C411" s="232"/>
      <c r="D411" s="223" t="s">
        <v>153</v>
      </c>
      <c r="E411" s="232"/>
      <c r="F411" s="234" t="s">
        <v>775</v>
      </c>
      <c r="G411" s="232"/>
      <c r="H411" s="235">
        <v>95.242999999999995</v>
      </c>
      <c r="I411" s="236"/>
      <c r="J411" s="232"/>
      <c r="K411" s="232"/>
      <c r="L411" s="237"/>
      <c r="M411" s="238"/>
      <c r="N411" s="239"/>
      <c r="O411" s="239"/>
      <c r="P411" s="239"/>
      <c r="Q411" s="239"/>
      <c r="R411" s="239"/>
      <c r="S411" s="239"/>
      <c r="T411" s="240"/>
      <c r="U411" s="13"/>
      <c r="V411" s="13"/>
      <c r="W411" s="13"/>
      <c r="X411" s="13"/>
      <c r="Y411" s="13"/>
      <c r="Z411" s="13"/>
      <c r="AA411" s="13"/>
      <c r="AB411" s="13"/>
      <c r="AC411" s="13"/>
      <c r="AD411" s="13"/>
      <c r="AE411" s="13"/>
      <c r="AT411" s="241" t="s">
        <v>153</v>
      </c>
      <c r="AU411" s="241" t="s">
        <v>89</v>
      </c>
      <c r="AV411" s="13" t="s">
        <v>89</v>
      </c>
      <c r="AW411" s="13" t="s">
        <v>4</v>
      </c>
      <c r="AX411" s="13" t="s">
        <v>87</v>
      </c>
      <c r="AY411" s="241" t="s">
        <v>125</v>
      </c>
    </row>
    <row r="412" s="2" customFormat="1" ht="33" customHeight="1">
      <c r="A412" s="42"/>
      <c r="B412" s="43"/>
      <c r="C412" s="267" t="s">
        <v>776</v>
      </c>
      <c r="D412" s="267" t="s">
        <v>602</v>
      </c>
      <c r="E412" s="268" t="s">
        <v>777</v>
      </c>
      <c r="F412" s="269" t="s">
        <v>778</v>
      </c>
      <c r="G412" s="270" t="s">
        <v>752</v>
      </c>
      <c r="H412" s="271">
        <v>65</v>
      </c>
      <c r="I412" s="272"/>
      <c r="J412" s="273">
        <f>ROUND(I412*H412,2)</f>
        <v>0</v>
      </c>
      <c r="K412" s="274"/>
      <c r="L412" s="275"/>
      <c r="M412" s="276" t="s">
        <v>41</v>
      </c>
      <c r="N412" s="277" t="s">
        <v>51</v>
      </c>
      <c r="O412" s="88"/>
      <c r="P412" s="219">
        <f>O412*H412</f>
        <v>0</v>
      </c>
      <c r="Q412" s="219">
        <v>0.00040999999999999999</v>
      </c>
      <c r="R412" s="219">
        <f>Q412*H412</f>
        <v>0.02665</v>
      </c>
      <c r="S412" s="219">
        <v>0</v>
      </c>
      <c r="T412" s="220">
        <f>S412*H412</f>
        <v>0</v>
      </c>
      <c r="U412" s="42"/>
      <c r="V412" s="42"/>
      <c r="W412" s="42"/>
      <c r="X412" s="42"/>
      <c r="Y412" s="42"/>
      <c r="Z412" s="42"/>
      <c r="AA412" s="42"/>
      <c r="AB412" s="42"/>
      <c r="AC412" s="42"/>
      <c r="AD412" s="42"/>
      <c r="AE412" s="42"/>
      <c r="AR412" s="221" t="s">
        <v>168</v>
      </c>
      <c r="AT412" s="221" t="s">
        <v>602</v>
      </c>
      <c r="AU412" s="221" t="s">
        <v>89</v>
      </c>
      <c r="AY412" s="20" t="s">
        <v>125</v>
      </c>
      <c r="BE412" s="222">
        <f>IF(N412="základní",J412,0)</f>
        <v>0</v>
      </c>
      <c r="BF412" s="222">
        <f>IF(N412="snížená",J412,0)</f>
        <v>0</v>
      </c>
      <c r="BG412" s="222">
        <f>IF(N412="zákl. přenesená",J412,0)</f>
        <v>0</v>
      </c>
      <c r="BH412" s="222">
        <f>IF(N412="sníž. přenesená",J412,0)</f>
        <v>0</v>
      </c>
      <c r="BI412" s="222">
        <f>IF(N412="nulová",J412,0)</f>
        <v>0</v>
      </c>
      <c r="BJ412" s="20" t="s">
        <v>87</v>
      </c>
      <c r="BK412" s="222">
        <f>ROUND(I412*H412,2)</f>
        <v>0</v>
      </c>
      <c r="BL412" s="20" t="s">
        <v>147</v>
      </c>
      <c r="BM412" s="221" t="s">
        <v>779</v>
      </c>
    </row>
    <row r="413" s="2" customFormat="1">
      <c r="A413" s="42"/>
      <c r="B413" s="43"/>
      <c r="C413" s="44"/>
      <c r="D413" s="223" t="s">
        <v>134</v>
      </c>
      <c r="E413" s="44"/>
      <c r="F413" s="224" t="s">
        <v>778</v>
      </c>
      <c r="G413" s="44"/>
      <c r="H413" s="44"/>
      <c r="I413" s="225"/>
      <c r="J413" s="44"/>
      <c r="K413" s="44"/>
      <c r="L413" s="48"/>
      <c r="M413" s="226"/>
      <c r="N413" s="227"/>
      <c r="O413" s="88"/>
      <c r="P413" s="88"/>
      <c r="Q413" s="88"/>
      <c r="R413" s="88"/>
      <c r="S413" s="88"/>
      <c r="T413" s="89"/>
      <c r="U413" s="42"/>
      <c r="V413" s="42"/>
      <c r="W413" s="42"/>
      <c r="X413" s="42"/>
      <c r="Y413" s="42"/>
      <c r="Z413" s="42"/>
      <c r="AA413" s="42"/>
      <c r="AB413" s="42"/>
      <c r="AC413" s="42"/>
      <c r="AD413" s="42"/>
      <c r="AE413" s="42"/>
      <c r="AT413" s="20" t="s">
        <v>134</v>
      </c>
      <c r="AU413" s="20" t="s">
        <v>89</v>
      </c>
    </row>
    <row r="414" s="13" customFormat="1">
      <c r="A414" s="13"/>
      <c r="B414" s="231"/>
      <c r="C414" s="232"/>
      <c r="D414" s="223" t="s">
        <v>153</v>
      </c>
      <c r="E414" s="233" t="s">
        <v>41</v>
      </c>
      <c r="F414" s="234" t="s">
        <v>780</v>
      </c>
      <c r="G414" s="232"/>
      <c r="H414" s="235">
        <v>65</v>
      </c>
      <c r="I414" s="236"/>
      <c r="J414" s="232"/>
      <c r="K414" s="232"/>
      <c r="L414" s="237"/>
      <c r="M414" s="238"/>
      <c r="N414" s="239"/>
      <c r="O414" s="239"/>
      <c r="P414" s="239"/>
      <c r="Q414" s="239"/>
      <c r="R414" s="239"/>
      <c r="S414" s="239"/>
      <c r="T414" s="240"/>
      <c r="U414" s="13"/>
      <c r="V414" s="13"/>
      <c r="W414" s="13"/>
      <c r="X414" s="13"/>
      <c r="Y414" s="13"/>
      <c r="Z414" s="13"/>
      <c r="AA414" s="13"/>
      <c r="AB414" s="13"/>
      <c r="AC414" s="13"/>
      <c r="AD414" s="13"/>
      <c r="AE414" s="13"/>
      <c r="AT414" s="241" t="s">
        <v>153</v>
      </c>
      <c r="AU414" s="241" t="s">
        <v>89</v>
      </c>
      <c r="AV414" s="13" t="s">
        <v>89</v>
      </c>
      <c r="AW414" s="13" t="s">
        <v>42</v>
      </c>
      <c r="AX414" s="13" t="s">
        <v>87</v>
      </c>
      <c r="AY414" s="241" t="s">
        <v>125</v>
      </c>
    </row>
    <row r="415" s="2" customFormat="1" ht="24.15" customHeight="1">
      <c r="A415" s="42"/>
      <c r="B415" s="43"/>
      <c r="C415" s="267" t="s">
        <v>781</v>
      </c>
      <c r="D415" s="267" t="s">
        <v>602</v>
      </c>
      <c r="E415" s="268" t="s">
        <v>782</v>
      </c>
      <c r="F415" s="269" t="s">
        <v>783</v>
      </c>
      <c r="G415" s="270" t="s">
        <v>752</v>
      </c>
      <c r="H415" s="271">
        <v>65</v>
      </c>
      <c r="I415" s="272"/>
      <c r="J415" s="273">
        <f>ROUND(I415*H415,2)</f>
        <v>0</v>
      </c>
      <c r="K415" s="274"/>
      <c r="L415" s="275"/>
      <c r="M415" s="276" t="s">
        <v>41</v>
      </c>
      <c r="N415" s="277" t="s">
        <v>51</v>
      </c>
      <c r="O415" s="88"/>
      <c r="P415" s="219">
        <f>O415*H415</f>
        <v>0</v>
      </c>
      <c r="Q415" s="219">
        <v>0.0067099999999999998</v>
      </c>
      <c r="R415" s="219">
        <f>Q415*H415</f>
        <v>0.43614999999999998</v>
      </c>
      <c r="S415" s="219">
        <v>0</v>
      </c>
      <c r="T415" s="220">
        <f>S415*H415</f>
        <v>0</v>
      </c>
      <c r="U415" s="42"/>
      <c r="V415" s="42"/>
      <c r="W415" s="42"/>
      <c r="X415" s="42"/>
      <c r="Y415" s="42"/>
      <c r="Z415" s="42"/>
      <c r="AA415" s="42"/>
      <c r="AB415" s="42"/>
      <c r="AC415" s="42"/>
      <c r="AD415" s="42"/>
      <c r="AE415" s="42"/>
      <c r="AR415" s="221" t="s">
        <v>168</v>
      </c>
      <c r="AT415" s="221" t="s">
        <v>602</v>
      </c>
      <c r="AU415" s="221" t="s">
        <v>89</v>
      </c>
      <c r="AY415" s="20" t="s">
        <v>125</v>
      </c>
      <c r="BE415" s="222">
        <f>IF(N415="základní",J415,0)</f>
        <v>0</v>
      </c>
      <c r="BF415" s="222">
        <f>IF(N415="snížená",J415,0)</f>
        <v>0</v>
      </c>
      <c r="BG415" s="222">
        <f>IF(N415="zákl. přenesená",J415,0)</f>
        <v>0</v>
      </c>
      <c r="BH415" s="222">
        <f>IF(N415="sníž. přenesená",J415,0)</f>
        <v>0</v>
      </c>
      <c r="BI415" s="222">
        <f>IF(N415="nulová",J415,0)</f>
        <v>0</v>
      </c>
      <c r="BJ415" s="20" t="s">
        <v>87</v>
      </c>
      <c r="BK415" s="222">
        <f>ROUND(I415*H415,2)</f>
        <v>0</v>
      </c>
      <c r="BL415" s="20" t="s">
        <v>147</v>
      </c>
      <c r="BM415" s="221" t="s">
        <v>784</v>
      </c>
    </row>
    <row r="416" s="2" customFormat="1">
      <c r="A416" s="42"/>
      <c r="B416" s="43"/>
      <c r="C416" s="44"/>
      <c r="D416" s="223" t="s">
        <v>134</v>
      </c>
      <c r="E416" s="44"/>
      <c r="F416" s="224" t="s">
        <v>783</v>
      </c>
      <c r="G416" s="44"/>
      <c r="H416" s="44"/>
      <c r="I416" s="225"/>
      <c r="J416" s="44"/>
      <c r="K416" s="44"/>
      <c r="L416" s="48"/>
      <c r="M416" s="226"/>
      <c r="N416" s="227"/>
      <c r="O416" s="88"/>
      <c r="P416" s="88"/>
      <c r="Q416" s="88"/>
      <c r="R416" s="88"/>
      <c r="S416" s="88"/>
      <c r="T416" s="89"/>
      <c r="U416" s="42"/>
      <c r="V416" s="42"/>
      <c r="W416" s="42"/>
      <c r="X416" s="42"/>
      <c r="Y416" s="42"/>
      <c r="Z416" s="42"/>
      <c r="AA416" s="42"/>
      <c r="AB416" s="42"/>
      <c r="AC416" s="42"/>
      <c r="AD416" s="42"/>
      <c r="AE416" s="42"/>
      <c r="AT416" s="20" t="s">
        <v>134</v>
      </c>
      <c r="AU416" s="20" t="s">
        <v>89</v>
      </c>
    </row>
    <row r="417" s="13" customFormat="1">
      <c r="A417" s="13"/>
      <c r="B417" s="231"/>
      <c r="C417" s="232"/>
      <c r="D417" s="223" t="s">
        <v>153</v>
      </c>
      <c r="E417" s="233" t="s">
        <v>41</v>
      </c>
      <c r="F417" s="234" t="s">
        <v>780</v>
      </c>
      <c r="G417" s="232"/>
      <c r="H417" s="235">
        <v>65</v>
      </c>
      <c r="I417" s="236"/>
      <c r="J417" s="232"/>
      <c r="K417" s="232"/>
      <c r="L417" s="237"/>
      <c r="M417" s="238"/>
      <c r="N417" s="239"/>
      <c r="O417" s="239"/>
      <c r="P417" s="239"/>
      <c r="Q417" s="239"/>
      <c r="R417" s="239"/>
      <c r="S417" s="239"/>
      <c r="T417" s="240"/>
      <c r="U417" s="13"/>
      <c r="V417" s="13"/>
      <c r="W417" s="13"/>
      <c r="X417" s="13"/>
      <c r="Y417" s="13"/>
      <c r="Z417" s="13"/>
      <c r="AA417" s="13"/>
      <c r="AB417" s="13"/>
      <c r="AC417" s="13"/>
      <c r="AD417" s="13"/>
      <c r="AE417" s="13"/>
      <c r="AT417" s="241" t="s">
        <v>153</v>
      </c>
      <c r="AU417" s="241" t="s">
        <v>89</v>
      </c>
      <c r="AV417" s="13" t="s">
        <v>89</v>
      </c>
      <c r="AW417" s="13" t="s">
        <v>42</v>
      </c>
      <c r="AX417" s="13" t="s">
        <v>87</v>
      </c>
      <c r="AY417" s="241" t="s">
        <v>125</v>
      </c>
    </row>
    <row r="418" s="2" customFormat="1" ht="16.5" customHeight="1">
      <c r="A418" s="42"/>
      <c r="B418" s="43"/>
      <c r="C418" s="209" t="s">
        <v>785</v>
      </c>
      <c r="D418" s="209" t="s">
        <v>128</v>
      </c>
      <c r="E418" s="210" t="s">
        <v>786</v>
      </c>
      <c r="F418" s="211" t="s">
        <v>787</v>
      </c>
      <c r="G418" s="212" t="s">
        <v>752</v>
      </c>
      <c r="H418" s="213">
        <v>18</v>
      </c>
      <c r="I418" s="214"/>
      <c r="J418" s="215">
        <f>ROUND(I418*H418,2)</f>
        <v>0</v>
      </c>
      <c r="K418" s="216"/>
      <c r="L418" s="48"/>
      <c r="M418" s="217" t="s">
        <v>41</v>
      </c>
      <c r="N418" s="218" t="s">
        <v>51</v>
      </c>
      <c r="O418" s="88"/>
      <c r="P418" s="219">
        <f>O418*H418</f>
        <v>0</v>
      </c>
      <c r="Q418" s="219">
        <v>2.0000000000000002E-05</v>
      </c>
      <c r="R418" s="219">
        <f>Q418*H418</f>
        <v>0.00036000000000000002</v>
      </c>
      <c r="S418" s="219">
        <v>0</v>
      </c>
      <c r="T418" s="220">
        <f>S418*H418</f>
        <v>0</v>
      </c>
      <c r="U418" s="42"/>
      <c r="V418" s="42"/>
      <c r="W418" s="42"/>
      <c r="X418" s="42"/>
      <c r="Y418" s="42"/>
      <c r="Z418" s="42"/>
      <c r="AA418" s="42"/>
      <c r="AB418" s="42"/>
      <c r="AC418" s="42"/>
      <c r="AD418" s="42"/>
      <c r="AE418" s="42"/>
      <c r="AR418" s="221" t="s">
        <v>147</v>
      </c>
      <c r="AT418" s="221" t="s">
        <v>128</v>
      </c>
      <c r="AU418" s="221" t="s">
        <v>89</v>
      </c>
      <c r="AY418" s="20" t="s">
        <v>125</v>
      </c>
      <c r="BE418" s="222">
        <f>IF(N418="základní",J418,0)</f>
        <v>0</v>
      </c>
      <c r="BF418" s="222">
        <f>IF(N418="snížená",J418,0)</f>
        <v>0</v>
      </c>
      <c r="BG418" s="222">
        <f>IF(N418="zákl. přenesená",J418,0)</f>
        <v>0</v>
      </c>
      <c r="BH418" s="222">
        <f>IF(N418="sníž. přenesená",J418,0)</f>
        <v>0</v>
      </c>
      <c r="BI418" s="222">
        <f>IF(N418="nulová",J418,0)</f>
        <v>0</v>
      </c>
      <c r="BJ418" s="20" t="s">
        <v>87</v>
      </c>
      <c r="BK418" s="222">
        <f>ROUND(I418*H418,2)</f>
        <v>0</v>
      </c>
      <c r="BL418" s="20" t="s">
        <v>147</v>
      </c>
      <c r="BM418" s="221" t="s">
        <v>788</v>
      </c>
    </row>
    <row r="419" s="2" customFormat="1">
      <c r="A419" s="42"/>
      <c r="B419" s="43"/>
      <c r="C419" s="44"/>
      <c r="D419" s="223" t="s">
        <v>134</v>
      </c>
      <c r="E419" s="44"/>
      <c r="F419" s="224" t="s">
        <v>789</v>
      </c>
      <c r="G419" s="44"/>
      <c r="H419" s="44"/>
      <c r="I419" s="225"/>
      <c r="J419" s="44"/>
      <c r="K419" s="44"/>
      <c r="L419" s="48"/>
      <c r="M419" s="226"/>
      <c r="N419" s="227"/>
      <c r="O419" s="88"/>
      <c r="P419" s="88"/>
      <c r="Q419" s="88"/>
      <c r="R419" s="88"/>
      <c r="S419" s="88"/>
      <c r="T419" s="89"/>
      <c r="U419" s="42"/>
      <c r="V419" s="42"/>
      <c r="W419" s="42"/>
      <c r="X419" s="42"/>
      <c r="Y419" s="42"/>
      <c r="Z419" s="42"/>
      <c r="AA419" s="42"/>
      <c r="AB419" s="42"/>
      <c r="AC419" s="42"/>
      <c r="AD419" s="42"/>
      <c r="AE419" s="42"/>
      <c r="AT419" s="20" t="s">
        <v>134</v>
      </c>
      <c r="AU419" s="20" t="s">
        <v>89</v>
      </c>
    </row>
    <row r="420" s="2" customFormat="1">
      <c r="A420" s="42"/>
      <c r="B420" s="43"/>
      <c r="C420" s="44"/>
      <c r="D420" s="229" t="s">
        <v>151</v>
      </c>
      <c r="E420" s="44"/>
      <c r="F420" s="230" t="s">
        <v>790</v>
      </c>
      <c r="G420" s="44"/>
      <c r="H420" s="44"/>
      <c r="I420" s="225"/>
      <c r="J420" s="44"/>
      <c r="K420" s="44"/>
      <c r="L420" s="48"/>
      <c r="M420" s="226"/>
      <c r="N420" s="227"/>
      <c r="O420" s="88"/>
      <c r="P420" s="88"/>
      <c r="Q420" s="88"/>
      <c r="R420" s="88"/>
      <c r="S420" s="88"/>
      <c r="T420" s="89"/>
      <c r="U420" s="42"/>
      <c r="V420" s="42"/>
      <c r="W420" s="42"/>
      <c r="X420" s="42"/>
      <c r="Y420" s="42"/>
      <c r="Z420" s="42"/>
      <c r="AA420" s="42"/>
      <c r="AB420" s="42"/>
      <c r="AC420" s="42"/>
      <c r="AD420" s="42"/>
      <c r="AE420" s="42"/>
      <c r="AT420" s="20" t="s">
        <v>151</v>
      </c>
      <c r="AU420" s="20" t="s">
        <v>89</v>
      </c>
    </row>
    <row r="421" s="13" customFormat="1">
      <c r="A421" s="13"/>
      <c r="B421" s="231"/>
      <c r="C421" s="232"/>
      <c r="D421" s="223" t="s">
        <v>153</v>
      </c>
      <c r="E421" s="233" t="s">
        <v>41</v>
      </c>
      <c r="F421" s="234" t="s">
        <v>791</v>
      </c>
      <c r="G421" s="232"/>
      <c r="H421" s="235">
        <v>18</v>
      </c>
      <c r="I421" s="236"/>
      <c r="J421" s="232"/>
      <c r="K421" s="232"/>
      <c r="L421" s="237"/>
      <c r="M421" s="238"/>
      <c r="N421" s="239"/>
      <c r="O421" s="239"/>
      <c r="P421" s="239"/>
      <c r="Q421" s="239"/>
      <c r="R421" s="239"/>
      <c r="S421" s="239"/>
      <c r="T421" s="240"/>
      <c r="U421" s="13"/>
      <c r="V421" s="13"/>
      <c r="W421" s="13"/>
      <c r="X421" s="13"/>
      <c r="Y421" s="13"/>
      <c r="Z421" s="13"/>
      <c r="AA421" s="13"/>
      <c r="AB421" s="13"/>
      <c r="AC421" s="13"/>
      <c r="AD421" s="13"/>
      <c r="AE421" s="13"/>
      <c r="AT421" s="241" t="s">
        <v>153</v>
      </c>
      <c r="AU421" s="241" t="s">
        <v>89</v>
      </c>
      <c r="AV421" s="13" t="s">
        <v>89</v>
      </c>
      <c r="AW421" s="13" t="s">
        <v>42</v>
      </c>
      <c r="AX421" s="13" t="s">
        <v>87</v>
      </c>
      <c r="AY421" s="241" t="s">
        <v>125</v>
      </c>
    </row>
    <row r="422" s="2" customFormat="1" ht="24.15" customHeight="1">
      <c r="A422" s="42"/>
      <c r="B422" s="43"/>
      <c r="C422" s="209" t="s">
        <v>792</v>
      </c>
      <c r="D422" s="209" t="s">
        <v>128</v>
      </c>
      <c r="E422" s="210" t="s">
        <v>793</v>
      </c>
      <c r="F422" s="211" t="s">
        <v>794</v>
      </c>
      <c r="G422" s="212" t="s">
        <v>752</v>
      </c>
      <c r="H422" s="213">
        <v>3</v>
      </c>
      <c r="I422" s="214"/>
      <c r="J422" s="215">
        <f>ROUND(I422*H422,2)</f>
        <v>0</v>
      </c>
      <c r="K422" s="216"/>
      <c r="L422" s="48"/>
      <c r="M422" s="217" t="s">
        <v>41</v>
      </c>
      <c r="N422" s="218" t="s">
        <v>51</v>
      </c>
      <c r="O422" s="88"/>
      <c r="P422" s="219">
        <f>O422*H422</f>
        <v>0</v>
      </c>
      <c r="Q422" s="219">
        <v>0.00167</v>
      </c>
      <c r="R422" s="219">
        <f>Q422*H422</f>
        <v>0.0050100000000000006</v>
      </c>
      <c r="S422" s="219">
        <v>0</v>
      </c>
      <c r="T422" s="220">
        <f>S422*H422</f>
        <v>0</v>
      </c>
      <c r="U422" s="42"/>
      <c r="V422" s="42"/>
      <c r="W422" s="42"/>
      <c r="X422" s="42"/>
      <c r="Y422" s="42"/>
      <c r="Z422" s="42"/>
      <c r="AA422" s="42"/>
      <c r="AB422" s="42"/>
      <c r="AC422" s="42"/>
      <c r="AD422" s="42"/>
      <c r="AE422" s="42"/>
      <c r="AR422" s="221" t="s">
        <v>147</v>
      </c>
      <c r="AT422" s="221" t="s">
        <v>128</v>
      </c>
      <c r="AU422" s="221" t="s">
        <v>89</v>
      </c>
      <c r="AY422" s="20" t="s">
        <v>125</v>
      </c>
      <c r="BE422" s="222">
        <f>IF(N422="základní",J422,0)</f>
        <v>0</v>
      </c>
      <c r="BF422" s="222">
        <f>IF(N422="snížená",J422,0)</f>
        <v>0</v>
      </c>
      <c r="BG422" s="222">
        <f>IF(N422="zákl. přenesená",J422,0)</f>
        <v>0</v>
      </c>
      <c r="BH422" s="222">
        <f>IF(N422="sníž. přenesená",J422,0)</f>
        <v>0</v>
      </c>
      <c r="BI422" s="222">
        <f>IF(N422="nulová",J422,0)</f>
        <v>0</v>
      </c>
      <c r="BJ422" s="20" t="s">
        <v>87</v>
      </c>
      <c r="BK422" s="222">
        <f>ROUND(I422*H422,2)</f>
        <v>0</v>
      </c>
      <c r="BL422" s="20" t="s">
        <v>147</v>
      </c>
      <c r="BM422" s="221" t="s">
        <v>795</v>
      </c>
    </row>
    <row r="423" s="2" customFormat="1">
      <c r="A423" s="42"/>
      <c r="B423" s="43"/>
      <c r="C423" s="44"/>
      <c r="D423" s="223" t="s">
        <v>134</v>
      </c>
      <c r="E423" s="44"/>
      <c r="F423" s="224" t="s">
        <v>796</v>
      </c>
      <c r="G423" s="44"/>
      <c r="H423" s="44"/>
      <c r="I423" s="225"/>
      <c r="J423" s="44"/>
      <c r="K423" s="44"/>
      <c r="L423" s="48"/>
      <c r="M423" s="226"/>
      <c r="N423" s="227"/>
      <c r="O423" s="88"/>
      <c r="P423" s="88"/>
      <c r="Q423" s="88"/>
      <c r="R423" s="88"/>
      <c r="S423" s="88"/>
      <c r="T423" s="89"/>
      <c r="U423" s="42"/>
      <c r="V423" s="42"/>
      <c r="W423" s="42"/>
      <c r="X423" s="42"/>
      <c r="Y423" s="42"/>
      <c r="Z423" s="42"/>
      <c r="AA423" s="42"/>
      <c r="AB423" s="42"/>
      <c r="AC423" s="42"/>
      <c r="AD423" s="42"/>
      <c r="AE423" s="42"/>
      <c r="AT423" s="20" t="s">
        <v>134</v>
      </c>
      <c r="AU423" s="20" t="s">
        <v>89</v>
      </c>
    </row>
    <row r="424" s="2" customFormat="1">
      <c r="A424" s="42"/>
      <c r="B424" s="43"/>
      <c r="C424" s="44"/>
      <c r="D424" s="229" t="s">
        <v>151</v>
      </c>
      <c r="E424" s="44"/>
      <c r="F424" s="230" t="s">
        <v>797</v>
      </c>
      <c r="G424" s="44"/>
      <c r="H424" s="44"/>
      <c r="I424" s="225"/>
      <c r="J424" s="44"/>
      <c r="K424" s="44"/>
      <c r="L424" s="48"/>
      <c r="M424" s="226"/>
      <c r="N424" s="227"/>
      <c r="O424" s="88"/>
      <c r="P424" s="88"/>
      <c r="Q424" s="88"/>
      <c r="R424" s="88"/>
      <c r="S424" s="88"/>
      <c r="T424" s="89"/>
      <c r="U424" s="42"/>
      <c r="V424" s="42"/>
      <c r="W424" s="42"/>
      <c r="X424" s="42"/>
      <c r="Y424" s="42"/>
      <c r="Z424" s="42"/>
      <c r="AA424" s="42"/>
      <c r="AB424" s="42"/>
      <c r="AC424" s="42"/>
      <c r="AD424" s="42"/>
      <c r="AE424" s="42"/>
      <c r="AT424" s="20" t="s">
        <v>151</v>
      </c>
      <c r="AU424" s="20" t="s">
        <v>89</v>
      </c>
    </row>
    <row r="425" s="13" customFormat="1">
      <c r="A425" s="13"/>
      <c r="B425" s="231"/>
      <c r="C425" s="232"/>
      <c r="D425" s="223" t="s">
        <v>153</v>
      </c>
      <c r="E425" s="233" t="s">
        <v>41</v>
      </c>
      <c r="F425" s="234" t="s">
        <v>798</v>
      </c>
      <c r="G425" s="232"/>
      <c r="H425" s="235">
        <v>3</v>
      </c>
      <c r="I425" s="236"/>
      <c r="J425" s="232"/>
      <c r="K425" s="232"/>
      <c r="L425" s="237"/>
      <c r="M425" s="238"/>
      <c r="N425" s="239"/>
      <c r="O425" s="239"/>
      <c r="P425" s="239"/>
      <c r="Q425" s="239"/>
      <c r="R425" s="239"/>
      <c r="S425" s="239"/>
      <c r="T425" s="240"/>
      <c r="U425" s="13"/>
      <c r="V425" s="13"/>
      <c r="W425" s="13"/>
      <c r="X425" s="13"/>
      <c r="Y425" s="13"/>
      <c r="Z425" s="13"/>
      <c r="AA425" s="13"/>
      <c r="AB425" s="13"/>
      <c r="AC425" s="13"/>
      <c r="AD425" s="13"/>
      <c r="AE425" s="13"/>
      <c r="AT425" s="241" t="s">
        <v>153</v>
      </c>
      <c r="AU425" s="241" t="s">
        <v>89</v>
      </c>
      <c r="AV425" s="13" t="s">
        <v>89</v>
      </c>
      <c r="AW425" s="13" t="s">
        <v>42</v>
      </c>
      <c r="AX425" s="13" t="s">
        <v>87</v>
      </c>
      <c r="AY425" s="241" t="s">
        <v>125</v>
      </c>
    </row>
    <row r="426" s="2" customFormat="1" ht="16.5" customHeight="1">
      <c r="A426" s="42"/>
      <c r="B426" s="43"/>
      <c r="C426" s="267" t="s">
        <v>799</v>
      </c>
      <c r="D426" s="267" t="s">
        <v>602</v>
      </c>
      <c r="E426" s="268" t="s">
        <v>800</v>
      </c>
      <c r="F426" s="269" t="s">
        <v>801</v>
      </c>
      <c r="G426" s="270" t="s">
        <v>752</v>
      </c>
      <c r="H426" s="271">
        <v>1</v>
      </c>
      <c r="I426" s="272"/>
      <c r="J426" s="273">
        <f>ROUND(I426*H426,2)</f>
        <v>0</v>
      </c>
      <c r="K426" s="274"/>
      <c r="L426" s="275"/>
      <c r="M426" s="276" t="s">
        <v>41</v>
      </c>
      <c r="N426" s="277" t="s">
        <v>51</v>
      </c>
      <c r="O426" s="88"/>
      <c r="P426" s="219">
        <f>O426*H426</f>
        <v>0</v>
      </c>
      <c r="Q426" s="219">
        <v>0.016</v>
      </c>
      <c r="R426" s="219">
        <f>Q426*H426</f>
        <v>0.016</v>
      </c>
      <c r="S426" s="219">
        <v>0</v>
      </c>
      <c r="T426" s="220">
        <f>S426*H426</f>
        <v>0</v>
      </c>
      <c r="U426" s="42"/>
      <c r="V426" s="42"/>
      <c r="W426" s="42"/>
      <c r="X426" s="42"/>
      <c r="Y426" s="42"/>
      <c r="Z426" s="42"/>
      <c r="AA426" s="42"/>
      <c r="AB426" s="42"/>
      <c r="AC426" s="42"/>
      <c r="AD426" s="42"/>
      <c r="AE426" s="42"/>
      <c r="AR426" s="221" t="s">
        <v>168</v>
      </c>
      <c r="AT426" s="221" t="s">
        <v>602</v>
      </c>
      <c r="AU426" s="221" t="s">
        <v>89</v>
      </c>
      <c r="AY426" s="20" t="s">
        <v>125</v>
      </c>
      <c r="BE426" s="222">
        <f>IF(N426="základní",J426,0)</f>
        <v>0</v>
      </c>
      <c r="BF426" s="222">
        <f>IF(N426="snížená",J426,0)</f>
        <v>0</v>
      </c>
      <c r="BG426" s="222">
        <f>IF(N426="zákl. přenesená",J426,0)</f>
        <v>0</v>
      </c>
      <c r="BH426" s="222">
        <f>IF(N426="sníž. přenesená",J426,0)</f>
        <v>0</v>
      </c>
      <c r="BI426" s="222">
        <f>IF(N426="nulová",J426,0)</f>
        <v>0</v>
      </c>
      <c r="BJ426" s="20" t="s">
        <v>87</v>
      </c>
      <c r="BK426" s="222">
        <f>ROUND(I426*H426,2)</f>
        <v>0</v>
      </c>
      <c r="BL426" s="20" t="s">
        <v>147</v>
      </c>
      <c r="BM426" s="221" t="s">
        <v>802</v>
      </c>
    </row>
    <row r="427" s="2" customFormat="1">
      <c r="A427" s="42"/>
      <c r="B427" s="43"/>
      <c r="C427" s="44"/>
      <c r="D427" s="223" t="s">
        <v>134</v>
      </c>
      <c r="E427" s="44"/>
      <c r="F427" s="224" t="s">
        <v>801</v>
      </c>
      <c r="G427" s="44"/>
      <c r="H427" s="44"/>
      <c r="I427" s="225"/>
      <c r="J427" s="44"/>
      <c r="K427" s="44"/>
      <c r="L427" s="48"/>
      <c r="M427" s="226"/>
      <c r="N427" s="227"/>
      <c r="O427" s="88"/>
      <c r="P427" s="88"/>
      <c r="Q427" s="88"/>
      <c r="R427" s="88"/>
      <c r="S427" s="88"/>
      <c r="T427" s="89"/>
      <c r="U427" s="42"/>
      <c r="V427" s="42"/>
      <c r="W427" s="42"/>
      <c r="X427" s="42"/>
      <c r="Y427" s="42"/>
      <c r="Z427" s="42"/>
      <c r="AA427" s="42"/>
      <c r="AB427" s="42"/>
      <c r="AC427" s="42"/>
      <c r="AD427" s="42"/>
      <c r="AE427" s="42"/>
      <c r="AT427" s="20" t="s">
        <v>134</v>
      </c>
      <c r="AU427" s="20" t="s">
        <v>89</v>
      </c>
    </row>
    <row r="428" s="13" customFormat="1">
      <c r="A428" s="13"/>
      <c r="B428" s="231"/>
      <c r="C428" s="232"/>
      <c r="D428" s="223" t="s">
        <v>153</v>
      </c>
      <c r="E428" s="233" t="s">
        <v>41</v>
      </c>
      <c r="F428" s="234" t="s">
        <v>803</v>
      </c>
      <c r="G428" s="232"/>
      <c r="H428" s="235">
        <v>1</v>
      </c>
      <c r="I428" s="236"/>
      <c r="J428" s="232"/>
      <c r="K428" s="232"/>
      <c r="L428" s="237"/>
      <c r="M428" s="238"/>
      <c r="N428" s="239"/>
      <c r="O428" s="239"/>
      <c r="P428" s="239"/>
      <c r="Q428" s="239"/>
      <c r="R428" s="239"/>
      <c r="S428" s="239"/>
      <c r="T428" s="240"/>
      <c r="U428" s="13"/>
      <c r="V428" s="13"/>
      <c r="W428" s="13"/>
      <c r="X428" s="13"/>
      <c r="Y428" s="13"/>
      <c r="Z428" s="13"/>
      <c r="AA428" s="13"/>
      <c r="AB428" s="13"/>
      <c r="AC428" s="13"/>
      <c r="AD428" s="13"/>
      <c r="AE428" s="13"/>
      <c r="AT428" s="241" t="s">
        <v>153</v>
      </c>
      <c r="AU428" s="241" t="s">
        <v>89</v>
      </c>
      <c r="AV428" s="13" t="s">
        <v>89</v>
      </c>
      <c r="AW428" s="13" t="s">
        <v>42</v>
      </c>
      <c r="AX428" s="13" t="s">
        <v>87</v>
      </c>
      <c r="AY428" s="241" t="s">
        <v>125</v>
      </c>
    </row>
    <row r="429" s="2" customFormat="1" ht="21.75" customHeight="1">
      <c r="A429" s="42"/>
      <c r="B429" s="43"/>
      <c r="C429" s="267" t="s">
        <v>804</v>
      </c>
      <c r="D429" s="267" t="s">
        <v>602</v>
      </c>
      <c r="E429" s="268" t="s">
        <v>805</v>
      </c>
      <c r="F429" s="269" t="s">
        <v>806</v>
      </c>
      <c r="G429" s="270" t="s">
        <v>752</v>
      </c>
      <c r="H429" s="271">
        <v>1</v>
      </c>
      <c r="I429" s="272"/>
      <c r="J429" s="273">
        <f>ROUND(I429*H429,2)</f>
        <v>0</v>
      </c>
      <c r="K429" s="274"/>
      <c r="L429" s="275"/>
      <c r="M429" s="276" t="s">
        <v>41</v>
      </c>
      <c r="N429" s="277" t="s">
        <v>51</v>
      </c>
      <c r="O429" s="88"/>
      <c r="P429" s="219">
        <f>O429*H429</f>
        <v>0</v>
      </c>
      <c r="Q429" s="219">
        <v>0.0077999999999999996</v>
      </c>
      <c r="R429" s="219">
        <f>Q429*H429</f>
        <v>0.0077999999999999996</v>
      </c>
      <c r="S429" s="219">
        <v>0</v>
      </c>
      <c r="T429" s="220">
        <f>S429*H429</f>
        <v>0</v>
      </c>
      <c r="U429" s="42"/>
      <c r="V429" s="42"/>
      <c r="W429" s="42"/>
      <c r="X429" s="42"/>
      <c r="Y429" s="42"/>
      <c r="Z429" s="42"/>
      <c r="AA429" s="42"/>
      <c r="AB429" s="42"/>
      <c r="AC429" s="42"/>
      <c r="AD429" s="42"/>
      <c r="AE429" s="42"/>
      <c r="AR429" s="221" t="s">
        <v>168</v>
      </c>
      <c r="AT429" s="221" t="s">
        <v>602</v>
      </c>
      <c r="AU429" s="221" t="s">
        <v>89</v>
      </c>
      <c r="AY429" s="20" t="s">
        <v>125</v>
      </c>
      <c r="BE429" s="222">
        <f>IF(N429="základní",J429,0)</f>
        <v>0</v>
      </c>
      <c r="BF429" s="222">
        <f>IF(N429="snížená",J429,0)</f>
        <v>0</v>
      </c>
      <c r="BG429" s="222">
        <f>IF(N429="zákl. přenesená",J429,0)</f>
        <v>0</v>
      </c>
      <c r="BH429" s="222">
        <f>IF(N429="sníž. přenesená",J429,0)</f>
        <v>0</v>
      </c>
      <c r="BI429" s="222">
        <f>IF(N429="nulová",J429,0)</f>
        <v>0</v>
      </c>
      <c r="BJ429" s="20" t="s">
        <v>87</v>
      </c>
      <c r="BK429" s="222">
        <f>ROUND(I429*H429,2)</f>
        <v>0</v>
      </c>
      <c r="BL429" s="20" t="s">
        <v>147</v>
      </c>
      <c r="BM429" s="221" t="s">
        <v>807</v>
      </c>
    </row>
    <row r="430" s="2" customFormat="1">
      <c r="A430" s="42"/>
      <c r="B430" s="43"/>
      <c r="C430" s="44"/>
      <c r="D430" s="223" t="s">
        <v>134</v>
      </c>
      <c r="E430" s="44"/>
      <c r="F430" s="224" t="s">
        <v>806</v>
      </c>
      <c r="G430" s="44"/>
      <c r="H430" s="44"/>
      <c r="I430" s="225"/>
      <c r="J430" s="44"/>
      <c r="K430" s="44"/>
      <c r="L430" s="48"/>
      <c r="M430" s="226"/>
      <c r="N430" s="227"/>
      <c r="O430" s="88"/>
      <c r="P430" s="88"/>
      <c r="Q430" s="88"/>
      <c r="R430" s="88"/>
      <c r="S430" s="88"/>
      <c r="T430" s="89"/>
      <c r="U430" s="42"/>
      <c r="V430" s="42"/>
      <c r="W430" s="42"/>
      <c r="X430" s="42"/>
      <c r="Y430" s="42"/>
      <c r="Z430" s="42"/>
      <c r="AA430" s="42"/>
      <c r="AB430" s="42"/>
      <c r="AC430" s="42"/>
      <c r="AD430" s="42"/>
      <c r="AE430" s="42"/>
      <c r="AT430" s="20" t="s">
        <v>134</v>
      </c>
      <c r="AU430" s="20" t="s">
        <v>89</v>
      </c>
    </row>
    <row r="431" s="13" customFormat="1">
      <c r="A431" s="13"/>
      <c r="B431" s="231"/>
      <c r="C431" s="232"/>
      <c r="D431" s="223" t="s">
        <v>153</v>
      </c>
      <c r="E431" s="233" t="s">
        <v>41</v>
      </c>
      <c r="F431" s="234" t="s">
        <v>803</v>
      </c>
      <c r="G431" s="232"/>
      <c r="H431" s="235">
        <v>1</v>
      </c>
      <c r="I431" s="236"/>
      <c r="J431" s="232"/>
      <c r="K431" s="232"/>
      <c r="L431" s="237"/>
      <c r="M431" s="238"/>
      <c r="N431" s="239"/>
      <c r="O431" s="239"/>
      <c r="P431" s="239"/>
      <c r="Q431" s="239"/>
      <c r="R431" s="239"/>
      <c r="S431" s="239"/>
      <c r="T431" s="240"/>
      <c r="U431" s="13"/>
      <c r="V431" s="13"/>
      <c r="W431" s="13"/>
      <c r="X431" s="13"/>
      <c r="Y431" s="13"/>
      <c r="Z431" s="13"/>
      <c r="AA431" s="13"/>
      <c r="AB431" s="13"/>
      <c r="AC431" s="13"/>
      <c r="AD431" s="13"/>
      <c r="AE431" s="13"/>
      <c r="AT431" s="241" t="s">
        <v>153</v>
      </c>
      <c r="AU431" s="241" t="s">
        <v>89</v>
      </c>
      <c r="AV431" s="13" t="s">
        <v>89</v>
      </c>
      <c r="AW431" s="13" t="s">
        <v>42</v>
      </c>
      <c r="AX431" s="13" t="s">
        <v>87</v>
      </c>
      <c r="AY431" s="241" t="s">
        <v>125</v>
      </c>
    </row>
    <row r="432" s="2" customFormat="1" ht="24.15" customHeight="1">
      <c r="A432" s="42"/>
      <c r="B432" s="43"/>
      <c r="C432" s="267" t="s">
        <v>808</v>
      </c>
      <c r="D432" s="267" t="s">
        <v>602</v>
      </c>
      <c r="E432" s="268" t="s">
        <v>809</v>
      </c>
      <c r="F432" s="269" t="s">
        <v>810</v>
      </c>
      <c r="G432" s="270" t="s">
        <v>752</v>
      </c>
      <c r="H432" s="271">
        <v>1</v>
      </c>
      <c r="I432" s="272"/>
      <c r="J432" s="273">
        <f>ROUND(I432*H432,2)</f>
        <v>0</v>
      </c>
      <c r="K432" s="274"/>
      <c r="L432" s="275"/>
      <c r="M432" s="276" t="s">
        <v>41</v>
      </c>
      <c r="N432" s="277" t="s">
        <v>51</v>
      </c>
      <c r="O432" s="88"/>
      <c r="P432" s="219">
        <f>O432*H432</f>
        <v>0</v>
      </c>
      <c r="Q432" s="219">
        <v>0.0074999999999999997</v>
      </c>
      <c r="R432" s="219">
        <f>Q432*H432</f>
        <v>0.0074999999999999997</v>
      </c>
      <c r="S432" s="219">
        <v>0</v>
      </c>
      <c r="T432" s="220">
        <f>S432*H432</f>
        <v>0</v>
      </c>
      <c r="U432" s="42"/>
      <c r="V432" s="42"/>
      <c r="W432" s="42"/>
      <c r="X432" s="42"/>
      <c r="Y432" s="42"/>
      <c r="Z432" s="42"/>
      <c r="AA432" s="42"/>
      <c r="AB432" s="42"/>
      <c r="AC432" s="42"/>
      <c r="AD432" s="42"/>
      <c r="AE432" s="42"/>
      <c r="AR432" s="221" t="s">
        <v>168</v>
      </c>
      <c r="AT432" s="221" t="s">
        <v>602</v>
      </c>
      <c r="AU432" s="221" t="s">
        <v>89</v>
      </c>
      <c r="AY432" s="20" t="s">
        <v>125</v>
      </c>
      <c r="BE432" s="222">
        <f>IF(N432="základní",J432,0)</f>
        <v>0</v>
      </c>
      <c r="BF432" s="222">
        <f>IF(N432="snížená",J432,0)</f>
        <v>0</v>
      </c>
      <c r="BG432" s="222">
        <f>IF(N432="zákl. přenesená",J432,0)</f>
        <v>0</v>
      </c>
      <c r="BH432" s="222">
        <f>IF(N432="sníž. přenesená",J432,0)</f>
        <v>0</v>
      </c>
      <c r="BI432" s="222">
        <f>IF(N432="nulová",J432,0)</f>
        <v>0</v>
      </c>
      <c r="BJ432" s="20" t="s">
        <v>87</v>
      </c>
      <c r="BK432" s="222">
        <f>ROUND(I432*H432,2)</f>
        <v>0</v>
      </c>
      <c r="BL432" s="20" t="s">
        <v>147</v>
      </c>
      <c r="BM432" s="221" t="s">
        <v>811</v>
      </c>
    </row>
    <row r="433" s="2" customFormat="1">
      <c r="A433" s="42"/>
      <c r="B433" s="43"/>
      <c r="C433" s="44"/>
      <c r="D433" s="223" t="s">
        <v>134</v>
      </c>
      <c r="E433" s="44"/>
      <c r="F433" s="224" t="s">
        <v>810</v>
      </c>
      <c r="G433" s="44"/>
      <c r="H433" s="44"/>
      <c r="I433" s="225"/>
      <c r="J433" s="44"/>
      <c r="K433" s="44"/>
      <c r="L433" s="48"/>
      <c r="M433" s="226"/>
      <c r="N433" s="227"/>
      <c r="O433" s="88"/>
      <c r="P433" s="88"/>
      <c r="Q433" s="88"/>
      <c r="R433" s="88"/>
      <c r="S433" s="88"/>
      <c r="T433" s="89"/>
      <c r="U433" s="42"/>
      <c r="V433" s="42"/>
      <c r="W433" s="42"/>
      <c r="X433" s="42"/>
      <c r="Y433" s="42"/>
      <c r="Z433" s="42"/>
      <c r="AA433" s="42"/>
      <c r="AB433" s="42"/>
      <c r="AC433" s="42"/>
      <c r="AD433" s="42"/>
      <c r="AE433" s="42"/>
      <c r="AT433" s="20" t="s">
        <v>134</v>
      </c>
      <c r="AU433" s="20" t="s">
        <v>89</v>
      </c>
    </row>
    <row r="434" s="13" customFormat="1">
      <c r="A434" s="13"/>
      <c r="B434" s="231"/>
      <c r="C434" s="232"/>
      <c r="D434" s="223" t="s">
        <v>153</v>
      </c>
      <c r="E434" s="233" t="s">
        <v>41</v>
      </c>
      <c r="F434" s="234" t="s">
        <v>803</v>
      </c>
      <c r="G434" s="232"/>
      <c r="H434" s="235">
        <v>1</v>
      </c>
      <c r="I434" s="236"/>
      <c r="J434" s="232"/>
      <c r="K434" s="232"/>
      <c r="L434" s="237"/>
      <c r="M434" s="238"/>
      <c r="N434" s="239"/>
      <c r="O434" s="239"/>
      <c r="P434" s="239"/>
      <c r="Q434" s="239"/>
      <c r="R434" s="239"/>
      <c r="S434" s="239"/>
      <c r="T434" s="240"/>
      <c r="U434" s="13"/>
      <c r="V434" s="13"/>
      <c r="W434" s="13"/>
      <c r="X434" s="13"/>
      <c r="Y434" s="13"/>
      <c r="Z434" s="13"/>
      <c r="AA434" s="13"/>
      <c r="AB434" s="13"/>
      <c r="AC434" s="13"/>
      <c r="AD434" s="13"/>
      <c r="AE434" s="13"/>
      <c r="AT434" s="241" t="s">
        <v>153</v>
      </c>
      <c r="AU434" s="241" t="s">
        <v>89</v>
      </c>
      <c r="AV434" s="13" t="s">
        <v>89</v>
      </c>
      <c r="AW434" s="13" t="s">
        <v>42</v>
      </c>
      <c r="AX434" s="13" t="s">
        <v>87</v>
      </c>
      <c r="AY434" s="241" t="s">
        <v>125</v>
      </c>
    </row>
    <row r="435" s="2" customFormat="1" ht="24.15" customHeight="1">
      <c r="A435" s="42"/>
      <c r="B435" s="43"/>
      <c r="C435" s="209" t="s">
        <v>812</v>
      </c>
      <c r="D435" s="209" t="s">
        <v>128</v>
      </c>
      <c r="E435" s="210" t="s">
        <v>813</v>
      </c>
      <c r="F435" s="211" t="s">
        <v>814</v>
      </c>
      <c r="G435" s="212" t="s">
        <v>752</v>
      </c>
      <c r="H435" s="213">
        <v>1</v>
      </c>
      <c r="I435" s="214"/>
      <c r="J435" s="215">
        <f>ROUND(I435*H435,2)</f>
        <v>0</v>
      </c>
      <c r="K435" s="216"/>
      <c r="L435" s="48"/>
      <c r="M435" s="217" t="s">
        <v>41</v>
      </c>
      <c r="N435" s="218" t="s">
        <v>51</v>
      </c>
      <c r="O435" s="88"/>
      <c r="P435" s="219">
        <f>O435*H435</f>
        <v>0</v>
      </c>
      <c r="Q435" s="219">
        <v>0.00167</v>
      </c>
      <c r="R435" s="219">
        <f>Q435*H435</f>
        <v>0.00167</v>
      </c>
      <c r="S435" s="219">
        <v>0</v>
      </c>
      <c r="T435" s="220">
        <f>S435*H435</f>
        <v>0</v>
      </c>
      <c r="U435" s="42"/>
      <c r="V435" s="42"/>
      <c r="W435" s="42"/>
      <c r="X435" s="42"/>
      <c r="Y435" s="42"/>
      <c r="Z435" s="42"/>
      <c r="AA435" s="42"/>
      <c r="AB435" s="42"/>
      <c r="AC435" s="42"/>
      <c r="AD435" s="42"/>
      <c r="AE435" s="42"/>
      <c r="AR435" s="221" t="s">
        <v>147</v>
      </c>
      <c r="AT435" s="221" t="s">
        <v>128</v>
      </c>
      <c r="AU435" s="221" t="s">
        <v>89</v>
      </c>
      <c r="AY435" s="20" t="s">
        <v>125</v>
      </c>
      <c r="BE435" s="222">
        <f>IF(N435="základní",J435,0)</f>
        <v>0</v>
      </c>
      <c r="BF435" s="222">
        <f>IF(N435="snížená",J435,0)</f>
        <v>0</v>
      </c>
      <c r="BG435" s="222">
        <f>IF(N435="zákl. přenesená",J435,0)</f>
        <v>0</v>
      </c>
      <c r="BH435" s="222">
        <f>IF(N435="sníž. přenesená",J435,0)</f>
        <v>0</v>
      </c>
      <c r="BI435" s="222">
        <f>IF(N435="nulová",J435,0)</f>
        <v>0</v>
      </c>
      <c r="BJ435" s="20" t="s">
        <v>87</v>
      </c>
      <c r="BK435" s="222">
        <f>ROUND(I435*H435,2)</f>
        <v>0</v>
      </c>
      <c r="BL435" s="20" t="s">
        <v>147</v>
      </c>
      <c r="BM435" s="221" t="s">
        <v>815</v>
      </c>
    </row>
    <row r="436" s="2" customFormat="1">
      <c r="A436" s="42"/>
      <c r="B436" s="43"/>
      <c r="C436" s="44"/>
      <c r="D436" s="223" t="s">
        <v>134</v>
      </c>
      <c r="E436" s="44"/>
      <c r="F436" s="224" t="s">
        <v>816</v>
      </c>
      <c r="G436" s="44"/>
      <c r="H436" s="44"/>
      <c r="I436" s="225"/>
      <c r="J436" s="44"/>
      <c r="K436" s="44"/>
      <c r="L436" s="48"/>
      <c r="M436" s="226"/>
      <c r="N436" s="227"/>
      <c r="O436" s="88"/>
      <c r="P436" s="88"/>
      <c r="Q436" s="88"/>
      <c r="R436" s="88"/>
      <c r="S436" s="88"/>
      <c r="T436" s="89"/>
      <c r="U436" s="42"/>
      <c r="V436" s="42"/>
      <c r="W436" s="42"/>
      <c r="X436" s="42"/>
      <c r="Y436" s="42"/>
      <c r="Z436" s="42"/>
      <c r="AA436" s="42"/>
      <c r="AB436" s="42"/>
      <c r="AC436" s="42"/>
      <c r="AD436" s="42"/>
      <c r="AE436" s="42"/>
      <c r="AT436" s="20" t="s">
        <v>134</v>
      </c>
      <c r="AU436" s="20" t="s">
        <v>89</v>
      </c>
    </row>
    <row r="437" s="2" customFormat="1">
      <c r="A437" s="42"/>
      <c r="B437" s="43"/>
      <c r="C437" s="44"/>
      <c r="D437" s="229" t="s">
        <v>151</v>
      </c>
      <c r="E437" s="44"/>
      <c r="F437" s="230" t="s">
        <v>817</v>
      </c>
      <c r="G437" s="44"/>
      <c r="H437" s="44"/>
      <c r="I437" s="225"/>
      <c r="J437" s="44"/>
      <c r="K437" s="44"/>
      <c r="L437" s="48"/>
      <c r="M437" s="226"/>
      <c r="N437" s="227"/>
      <c r="O437" s="88"/>
      <c r="P437" s="88"/>
      <c r="Q437" s="88"/>
      <c r="R437" s="88"/>
      <c r="S437" s="88"/>
      <c r="T437" s="89"/>
      <c r="U437" s="42"/>
      <c r="V437" s="42"/>
      <c r="W437" s="42"/>
      <c r="X437" s="42"/>
      <c r="Y437" s="42"/>
      <c r="Z437" s="42"/>
      <c r="AA437" s="42"/>
      <c r="AB437" s="42"/>
      <c r="AC437" s="42"/>
      <c r="AD437" s="42"/>
      <c r="AE437" s="42"/>
      <c r="AT437" s="20" t="s">
        <v>151</v>
      </c>
      <c r="AU437" s="20" t="s">
        <v>89</v>
      </c>
    </row>
    <row r="438" s="13" customFormat="1">
      <c r="A438" s="13"/>
      <c r="B438" s="231"/>
      <c r="C438" s="232"/>
      <c r="D438" s="223" t="s">
        <v>153</v>
      </c>
      <c r="E438" s="233" t="s">
        <v>41</v>
      </c>
      <c r="F438" s="234" t="s">
        <v>803</v>
      </c>
      <c r="G438" s="232"/>
      <c r="H438" s="235">
        <v>1</v>
      </c>
      <c r="I438" s="236"/>
      <c r="J438" s="232"/>
      <c r="K438" s="232"/>
      <c r="L438" s="237"/>
      <c r="M438" s="238"/>
      <c r="N438" s="239"/>
      <c r="O438" s="239"/>
      <c r="P438" s="239"/>
      <c r="Q438" s="239"/>
      <c r="R438" s="239"/>
      <c r="S438" s="239"/>
      <c r="T438" s="240"/>
      <c r="U438" s="13"/>
      <c r="V438" s="13"/>
      <c r="W438" s="13"/>
      <c r="X438" s="13"/>
      <c r="Y438" s="13"/>
      <c r="Z438" s="13"/>
      <c r="AA438" s="13"/>
      <c r="AB438" s="13"/>
      <c r="AC438" s="13"/>
      <c r="AD438" s="13"/>
      <c r="AE438" s="13"/>
      <c r="AT438" s="241" t="s">
        <v>153</v>
      </c>
      <c r="AU438" s="241" t="s">
        <v>89</v>
      </c>
      <c r="AV438" s="13" t="s">
        <v>89</v>
      </c>
      <c r="AW438" s="13" t="s">
        <v>42</v>
      </c>
      <c r="AX438" s="13" t="s">
        <v>87</v>
      </c>
      <c r="AY438" s="241" t="s">
        <v>125</v>
      </c>
    </row>
    <row r="439" s="2" customFormat="1" ht="33" customHeight="1">
      <c r="A439" s="42"/>
      <c r="B439" s="43"/>
      <c r="C439" s="267" t="s">
        <v>818</v>
      </c>
      <c r="D439" s="267" t="s">
        <v>602</v>
      </c>
      <c r="E439" s="268" t="s">
        <v>819</v>
      </c>
      <c r="F439" s="269" t="s">
        <v>820</v>
      </c>
      <c r="G439" s="270" t="s">
        <v>752</v>
      </c>
      <c r="H439" s="271">
        <v>1</v>
      </c>
      <c r="I439" s="272"/>
      <c r="J439" s="273">
        <f>ROUND(I439*H439,2)</f>
        <v>0</v>
      </c>
      <c r="K439" s="274"/>
      <c r="L439" s="275"/>
      <c r="M439" s="276" t="s">
        <v>41</v>
      </c>
      <c r="N439" s="277" t="s">
        <v>51</v>
      </c>
      <c r="O439" s="88"/>
      <c r="P439" s="219">
        <f>O439*H439</f>
        <v>0</v>
      </c>
      <c r="Q439" s="219">
        <v>0.01</v>
      </c>
      <c r="R439" s="219">
        <f>Q439*H439</f>
        <v>0.01</v>
      </c>
      <c r="S439" s="219">
        <v>0</v>
      </c>
      <c r="T439" s="220">
        <f>S439*H439</f>
        <v>0</v>
      </c>
      <c r="U439" s="42"/>
      <c r="V439" s="42"/>
      <c r="W439" s="42"/>
      <c r="X439" s="42"/>
      <c r="Y439" s="42"/>
      <c r="Z439" s="42"/>
      <c r="AA439" s="42"/>
      <c r="AB439" s="42"/>
      <c r="AC439" s="42"/>
      <c r="AD439" s="42"/>
      <c r="AE439" s="42"/>
      <c r="AR439" s="221" t="s">
        <v>168</v>
      </c>
      <c r="AT439" s="221" t="s">
        <v>602</v>
      </c>
      <c r="AU439" s="221" t="s">
        <v>89</v>
      </c>
      <c r="AY439" s="20" t="s">
        <v>125</v>
      </c>
      <c r="BE439" s="222">
        <f>IF(N439="základní",J439,0)</f>
        <v>0</v>
      </c>
      <c r="BF439" s="222">
        <f>IF(N439="snížená",J439,0)</f>
        <v>0</v>
      </c>
      <c r="BG439" s="222">
        <f>IF(N439="zákl. přenesená",J439,0)</f>
        <v>0</v>
      </c>
      <c r="BH439" s="222">
        <f>IF(N439="sníž. přenesená",J439,0)</f>
        <v>0</v>
      </c>
      <c r="BI439" s="222">
        <f>IF(N439="nulová",J439,0)</f>
        <v>0</v>
      </c>
      <c r="BJ439" s="20" t="s">
        <v>87</v>
      </c>
      <c r="BK439" s="222">
        <f>ROUND(I439*H439,2)</f>
        <v>0</v>
      </c>
      <c r="BL439" s="20" t="s">
        <v>147</v>
      </c>
      <c r="BM439" s="221" t="s">
        <v>821</v>
      </c>
    </row>
    <row r="440" s="2" customFormat="1">
      <c r="A440" s="42"/>
      <c r="B440" s="43"/>
      <c r="C440" s="44"/>
      <c r="D440" s="223" t="s">
        <v>134</v>
      </c>
      <c r="E440" s="44"/>
      <c r="F440" s="224" t="s">
        <v>820</v>
      </c>
      <c r="G440" s="44"/>
      <c r="H440" s="44"/>
      <c r="I440" s="225"/>
      <c r="J440" s="44"/>
      <c r="K440" s="44"/>
      <c r="L440" s="48"/>
      <c r="M440" s="226"/>
      <c r="N440" s="227"/>
      <c r="O440" s="88"/>
      <c r="P440" s="88"/>
      <c r="Q440" s="88"/>
      <c r="R440" s="88"/>
      <c r="S440" s="88"/>
      <c r="T440" s="89"/>
      <c r="U440" s="42"/>
      <c r="V440" s="42"/>
      <c r="W440" s="42"/>
      <c r="X440" s="42"/>
      <c r="Y440" s="42"/>
      <c r="Z440" s="42"/>
      <c r="AA440" s="42"/>
      <c r="AB440" s="42"/>
      <c r="AC440" s="42"/>
      <c r="AD440" s="42"/>
      <c r="AE440" s="42"/>
      <c r="AT440" s="20" t="s">
        <v>134</v>
      </c>
      <c r="AU440" s="20" t="s">
        <v>89</v>
      </c>
    </row>
    <row r="441" s="13" customFormat="1">
      <c r="A441" s="13"/>
      <c r="B441" s="231"/>
      <c r="C441" s="232"/>
      <c r="D441" s="223" t="s">
        <v>153</v>
      </c>
      <c r="E441" s="233" t="s">
        <v>41</v>
      </c>
      <c r="F441" s="234" t="s">
        <v>803</v>
      </c>
      <c r="G441" s="232"/>
      <c r="H441" s="235">
        <v>1</v>
      </c>
      <c r="I441" s="236"/>
      <c r="J441" s="232"/>
      <c r="K441" s="232"/>
      <c r="L441" s="237"/>
      <c r="M441" s="238"/>
      <c r="N441" s="239"/>
      <c r="O441" s="239"/>
      <c r="P441" s="239"/>
      <c r="Q441" s="239"/>
      <c r="R441" s="239"/>
      <c r="S441" s="239"/>
      <c r="T441" s="240"/>
      <c r="U441" s="13"/>
      <c r="V441" s="13"/>
      <c r="W441" s="13"/>
      <c r="X441" s="13"/>
      <c r="Y441" s="13"/>
      <c r="Z441" s="13"/>
      <c r="AA441" s="13"/>
      <c r="AB441" s="13"/>
      <c r="AC441" s="13"/>
      <c r="AD441" s="13"/>
      <c r="AE441" s="13"/>
      <c r="AT441" s="241" t="s">
        <v>153</v>
      </c>
      <c r="AU441" s="241" t="s">
        <v>89</v>
      </c>
      <c r="AV441" s="13" t="s">
        <v>89</v>
      </c>
      <c r="AW441" s="13" t="s">
        <v>42</v>
      </c>
      <c r="AX441" s="13" t="s">
        <v>87</v>
      </c>
      <c r="AY441" s="241" t="s">
        <v>125</v>
      </c>
    </row>
    <row r="442" s="2" customFormat="1" ht="24.15" customHeight="1">
      <c r="A442" s="42"/>
      <c r="B442" s="43"/>
      <c r="C442" s="209" t="s">
        <v>822</v>
      </c>
      <c r="D442" s="209" t="s">
        <v>128</v>
      </c>
      <c r="E442" s="210" t="s">
        <v>823</v>
      </c>
      <c r="F442" s="211" t="s">
        <v>824</v>
      </c>
      <c r="G442" s="212" t="s">
        <v>752</v>
      </c>
      <c r="H442" s="213">
        <v>8</v>
      </c>
      <c r="I442" s="214"/>
      <c r="J442" s="215">
        <f>ROUND(I442*H442,2)</f>
        <v>0</v>
      </c>
      <c r="K442" s="216"/>
      <c r="L442" s="48"/>
      <c r="M442" s="217" t="s">
        <v>41</v>
      </c>
      <c r="N442" s="218" t="s">
        <v>51</v>
      </c>
      <c r="O442" s="88"/>
      <c r="P442" s="219">
        <f>O442*H442</f>
        <v>0</v>
      </c>
      <c r="Q442" s="219">
        <v>0.00021000000000000001</v>
      </c>
      <c r="R442" s="219">
        <f>Q442*H442</f>
        <v>0.0016800000000000001</v>
      </c>
      <c r="S442" s="219">
        <v>0</v>
      </c>
      <c r="T442" s="220">
        <f>S442*H442</f>
        <v>0</v>
      </c>
      <c r="U442" s="42"/>
      <c r="V442" s="42"/>
      <c r="W442" s="42"/>
      <c r="X442" s="42"/>
      <c r="Y442" s="42"/>
      <c r="Z442" s="42"/>
      <c r="AA442" s="42"/>
      <c r="AB442" s="42"/>
      <c r="AC442" s="42"/>
      <c r="AD442" s="42"/>
      <c r="AE442" s="42"/>
      <c r="AR442" s="221" t="s">
        <v>147</v>
      </c>
      <c r="AT442" s="221" t="s">
        <v>128</v>
      </c>
      <c r="AU442" s="221" t="s">
        <v>89</v>
      </c>
      <c r="AY442" s="20" t="s">
        <v>125</v>
      </c>
      <c r="BE442" s="222">
        <f>IF(N442="základní",J442,0)</f>
        <v>0</v>
      </c>
      <c r="BF442" s="222">
        <f>IF(N442="snížená",J442,0)</f>
        <v>0</v>
      </c>
      <c r="BG442" s="222">
        <f>IF(N442="zákl. přenesená",J442,0)</f>
        <v>0</v>
      </c>
      <c r="BH442" s="222">
        <f>IF(N442="sníž. přenesená",J442,0)</f>
        <v>0</v>
      </c>
      <c r="BI442" s="222">
        <f>IF(N442="nulová",J442,0)</f>
        <v>0</v>
      </c>
      <c r="BJ442" s="20" t="s">
        <v>87</v>
      </c>
      <c r="BK442" s="222">
        <f>ROUND(I442*H442,2)</f>
        <v>0</v>
      </c>
      <c r="BL442" s="20" t="s">
        <v>147</v>
      </c>
      <c r="BM442" s="221" t="s">
        <v>825</v>
      </c>
    </row>
    <row r="443" s="2" customFormat="1">
      <c r="A443" s="42"/>
      <c r="B443" s="43"/>
      <c r="C443" s="44"/>
      <c r="D443" s="223" t="s">
        <v>134</v>
      </c>
      <c r="E443" s="44"/>
      <c r="F443" s="224" t="s">
        <v>826</v>
      </c>
      <c r="G443" s="44"/>
      <c r="H443" s="44"/>
      <c r="I443" s="225"/>
      <c r="J443" s="44"/>
      <c r="K443" s="44"/>
      <c r="L443" s="48"/>
      <c r="M443" s="226"/>
      <c r="N443" s="227"/>
      <c r="O443" s="88"/>
      <c r="P443" s="88"/>
      <c r="Q443" s="88"/>
      <c r="R443" s="88"/>
      <c r="S443" s="88"/>
      <c r="T443" s="89"/>
      <c r="U443" s="42"/>
      <c r="V443" s="42"/>
      <c r="W443" s="42"/>
      <c r="X443" s="42"/>
      <c r="Y443" s="42"/>
      <c r="Z443" s="42"/>
      <c r="AA443" s="42"/>
      <c r="AB443" s="42"/>
      <c r="AC443" s="42"/>
      <c r="AD443" s="42"/>
      <c r="AE443" s="42"/>
      <c r="AT443" s="20" t="s">
        <v>134</v>
      </c>
      <c r="AU443" s="20" t="s">
        <v>89</v>
      </c>
    </row>
    <row r="444" s="2" customFormat="1">
      <c r="A444" s="42"/>
      <c r="B444" s="43"/>
      <c r="C444" s="44"/>
      <c r="D444" s="229" t="s">
        <v>151</v>
      </c>
      <c r="E444" s="44"/>
      <c r="F444" s="230" t="s">
        <v>827</v>
      </c>
      <c r="G444" s="44"/>
      <c r="H444" s="44"/>
      <c r="I444" s="225"/>
      <c r="J444" s="44"/>
      <c r="K444" s="44"/>
      <c r="L444" s="48"/>
      <c r="M444" s="226"/>
      <c r="N444" s="227"/>
      <c r="O444" s="88"/>
      <c r="P444" s="88"/>
      <c r="Q444" s="88"/>
      <c r="R444" s="88"/>
      <c r="S444" s="88"/>
      <c r="T444" s="89"/>
      <c r="U444" s="42"/>
      <c r="V444" s="42"/>
      <c r="W444" s="42"/>
      <c r="X444" s="42"/>
      <c r="Y444" s="42"/>
      <c r="Z444" s="42"/>
      <c r="AA444" s="42"/>
      <c r="AB444" s="42"/>
      <c r="AC444" s="42"/>
      <c r="AD444" s="42"/>
      <c r="AE444" s="42"/>
      <c r="AT444" s="20" t="s">
        <v>151</v>
      </c>
      <c r="AU444" s="20" t="s">
        <v>89</v>
      </c>
    </row>
    <row r="445" s="13" customFormat="1">
      <c r="A445" s="13"/>
      <c r="B445" s="231"/>
      <c r="C445" s="232"/>
      <c r="D445" s="223" t="s">
        <v>153</v>
      </c>
      <c r="E445" s="233" t="s">
        <v>41</v>
      </c>
      <c r="F445" s="234" t="s">
        <v>828</v>
      </c>
      <c r="G445" s="232"/>
      <c r="H445" s="235">
        <v>8</v>
      </c>
      <c r="I445" s="236"/>
      <c r="J445" s="232"/>
      <c r="K445" s="232"/>
      <c r="L445" s="237"/>
      <c r="M445" s="238"/>
      <c r="N445" s="239"/>
      <c r="O445" s="239"/>
      <c r="P445" s="239"/>
      <c r="Q445" s="239"/>
      <c r="R445" s="239"/>
      <c r="S445" s="239"/>
      <c r="T445" s="240"/>
      <c r="U445" s="13"/>
      <c r="V445" s="13"/>
      <c r="W445" s="13"/>
      <c r="X445" s="13"/>
      <c r="Y445" s="13"/>
      <c r="Z445" s="13"/>
      <c r="AA445" s="13"/>
      <c r="AB445" s="13"/>
      <c r="AC445" s="13"/>
      <c r="AD445" s="13"/>
      <c r="AE445" s="13"/>
      <c r="AT445" s="241" t="s">
        <v>153</v>
      </c>
      <c r="AU445" s="241" t="s">
        <v>89</v>
      </c>
      <c r="AV445" s="13" t="s">
        <v>89</v>
      </c>
      <c r="AW445" s="13" t="s">
        <v>42</v>
      </c>
      <c r="AX445" s="13" t="s">
        <v>87</v>
      </c>
      <c r="AY445" s="241" t="s">
        <v>125</v>
      </c>
    </row>
    <row r="446" s="2" customFormat="1" ht="21.75" customHeight="1">
      <c r="A446" s="42"/>
      <c r="B446" s="43"/>
      <c r="C446" s="267" t="s">
        <v>829</v>
      </c>
      <c r="D446" s="267" t="s">
        <v>602</v>
      </c>
      <c r="E446" s="268" t="s">
        <v>830</v>
      </c>
      <c r="F446" s="269" t="s">
        <v>831</v>
      </c>
      <c r="G446" s="270" t="s">
        <v>752</v>
      </c>
      <c r="H446" s="271">
        <v>4</v>
      </c>
      <c r="I446" s="272"/>
      <c r="J446" s="273">
        <f>ROUND(I446*H446,2)</f>
        <v>0</v>
      </c>
      <c r="K446" s="274"/>
      <c r="L446" s="275"/>
      <c r="M446" s="276" t="s">
        <v>41</v>
      </c>
      <c r="N446" s="277" t="s">
        <v>51</v>
      </c>
      <c r="O446" s="88"/>
      <c r="P446" s="219">
        <f>O446*H446</f>
        <v>0</v>
      </c>
      <c r="Q446" s="219">
        <v>0.013400000000000001</v>
      </c>
      <c r="R446" s="219">
        <f>Q446*H446</f>
        <v>0.053600000000000002</v>
      </c>
      <c r="S446" s="219">
        <v>0</v>
      </c>
      <c r="T446" s="220">
        <f>S446*H446</f>
        <v>0</v>
      </c>
      <c r="U446" s="42"/>
      <c r="V446" s="42"/>
      <c r="W446" s="42"/>
      <c r="X446" s="42"/>
      <c r="Y446" s="42"/>
      <c r="Z446" s="42"/>
      <c r="AA446" s="42"/>
      <c r="AB446" s="42"/>
      <c r="AC446" s="42"/>
      <c r="AD446" s="42"/>
      <c r="AE446" s="42"/>
      <c r="AR446" s="221" t="s">
        <v>168</v>
      </c>
      <c r="AT446" s="221" t="s">
        <v>602</v>
      </c>
      <c r="AU446" s="221" t="s">
        <v>89</v>
      </c>
      <c r="AY446" s="20" t="s">
        <v>125</v>
      </c>
      <c r="BE446" s="222">
        <f>IF(N446="základní",J446,0)</f>
        <v>0</v>
      </c>
      <c r="BF446" s="222">
        <f>IF(N446="snížená",J446,0)</f>
        <v>0</v>
      </c>
      <c r="BG446" s="222">
        <f>IF(N446="zákl. přenesená",J446,0)</f>
        <v>0</v>
      </c>
      <c r="BH446" s="222">
        <f>IF(N446="sníž. přenesená",J446,0)</f>
        <v>0</v>
      </c>
      <c r="BI446" s="222">
        <f>IF(N446="nulová",J446,0)</f>
        <v>0</v>
      </c>
      <c r="BJ446" s="20" t="s">
        <v>87</v>
      </c>
      <c r="BK446" s="222">
        <f>ROUND(I446*H446,2)</f>
        <v>0</v>
      </c>
      <c r="BL446" s="20" t="s">
        <v>147</v>
      </c>
      <c r="BM446" s="221" t="s">
        <v>832</v>
      </c>
    </row>
    <row r="447" s="2" customFormat="1">
      <c r="A447" s="42"/>
      <c r="B447" s="43"/>
      <c r="C447" s="44"/>
      <c r="D447" s="223" t="s">
        <v>134</v>
      </c>
      <c r="E447" s="44"/>
      <c r="F447" s="224" t="s">
        <v>831</v>
      </c>
      <c r="G447" s="44"/>
      <c r="H447" s="44"/>
      <c r="I447" s="225"/>
      <c r="J447" s="44"/>
      <c r="K447" s="44"/>
      <c r="L447" s="48"/>
      <c r="M447" s="226"/>
      <c r="N447" s="227"/>
      <c r="O447" s="88"/>
      <c r="P447" s="88"/>
      <c r="Q447" s="88"/>
      <c r="R447" s="88"/>
      <c r="S447" s="88"/>
      <c r="T447" s="89"/>
      <c r="U447" s="42"/>
      <c r="V447" s="42"/>
      <c r="W447" s="42"/>
      <c r="X447" s="42"/>
      <c r="Y447" s="42"/>
      <c r="Z447" s="42"/>
      <c r="AA447" s="42"/>
      <c r="AB447" s="42"/>
      <c r="AC447" s="42"/>
      <c r="AD447" s="42"/>
      <c r="AE447" s="42"/>
      <c r="AT447" s="20" t="s">
        <v>134</v>
      </c>
      <c r="AU447" s="20" t="s">
        <v>89</v>
      </c>
    </row>
    <row r="448" s="13" customFormat="1">
      <c r="A448" s="13"/>
      <c r="B448" s="231"/>
      <c r="C448" s="232"/>
      <c r="D448" s="223" t="s">
        <v>153</v>
      </c>
      <c r="E448" s="233" t="s">
        <v>41</v>
      </c>
      <c r="F448" s="234" t="s">
        <v>833</v>
      </c>
      <c r="G448" s="232"/>
      <c r="H448" s="235">
        <v>4</v>
      </c>
      <c r="I448" s="236"/>
      <c r="J448" s="232"/>
      <c r="K448" s="232"/>
      <c r="L448" s="237"/>
      <c r="M448" s="238"/>
      <c r="N448" s="239"/>
      <c r="O448" s="239"/>
      <c r="P448" s="239"/>
      <c r="Q448" s="239"/>
      <c r="R448" s="239"/>
      <c r="S448" s="239"/>
      <c r="T448" s="240"/>
      <c r="U448" s="13"/>
      <c r="V448" s="13"/>
      <c r="W448" s="13"/>
      <c r="X448" s="13"/>
      <c r="Y448" s="13"/>
      <c r="Z448" s="13"/>
      <c r="AA448" s="13"/>
      <c r="AB448" s="13"/>
      <c r="AC448" s="13"/>
      <c r="AD448" s="13"/>
      <c r="AE448" s="13"/>
      <c r="AT448" s="241" t="s">
        <v>153</v>
      </c>
      <c r="AU448" s="241" t="s">
        <v>89</v>
      </c>
      <c r="AV448" s="13" t="s">
        <v>89</v>
      </c>
      <c r="AW448" s="13" t="s">
        <v>42</v>
      </c>
      <c r="AX448" s="13" t="s">
        <v>87</v>
      </c>
      <c r="AY448" s="241" t="s">
        <v>125</v>
      </c>
    </row>
    <row r="449" s="2" customFormat="1" ht="21.75" customHeight="1">
      <c r="A449" s="42"/>
      <c r="B449" s="43"/>
      <c r="C449" s="267" t="s">
        <v>834</v>
      </c>
      <c r="D449" s="267" t="s">
        <v>602</v>
      </c>
      <c r="E449" s="268" t="s">
        <v>835</v>
      </c>
      <c r="F449" s="269" t="s">
        <v>836</v>
      </c>
      <c r="G449" s="270" t="s">
        <v>752</v>
      </c>
      <c r="H449" s="271">
        <v>2</v>
      </c>
      <c r="I449" s="272"/>
      <c r="J449" s="273">
        <f>ROUND(I449*H449,2)</f>
        <v>0</v>
      </c>
      <c r="K449" s="274"/>
      <c r="L449" s="275"/>
      <c r="M449" s="276" t="s">
        <v>41</v>
      </c>
      <c r="N449" s="277" t="s">
        <v>51</v>
      </c>
      <c r="O449" s="88"/>
      <c r="P449" s="219">
        <f>O449*H449</f>
        <v>0</v>
      </c>
      <c r="Q449" s="219">
        <v>0.014200000000000001</v>
      </c>
      <c r="R449" s="219">
        <f>Q449*H449</f>
        <v>0.028400000000000002</v>
      </c>
      <c r="S449" s="219">
        <v>0</v>
      </c>
      <c r="T449" s="220">
        <f>S449*H449</f>
        <v>0</v>
      </c>
      <c r="U449" s="42"/>
      <c r="V449" s="42"/>
      <c r="W449" s="42"/>
      <c r="X449" s="42"/>
      <c r="Y449" s="42"/>
      <c r="Z449" s="42"/>
      <c r="AA449" s="42"/>
      <c r="AB449" s="42"/>
      <c r="AC449" s="42"/>
      <c r="AD449" s="42"/>
      <c r="AE449" s="42"/>
      <c r="AR449" s="221" t="s">
        <v>168</v>
      </c>
      <c r="AT449" s="221" t="s">
        <v>602</v>
      </c>
      <c r="AU449" s="221" t="s">
        <v>89</v>
      </c>
      <c r="AY449" s="20" t="s">
        <v>125</v>
      </c>
      <c r="BE449" s="222">
        <f>IF(N449="základní",J449,0)</f>
        <v>0</v>
      </c>
      <c r="BF449" s="222">
        <f>IF(N449="snížená",J449,0)</f>
        <v>0</v>
      </c>
      <c r="BG449" s="222">
        <f>IF(N449="zákl. přenesená",J449,0)</f>
        <v>0</v>
      </c>
      <c r="BH449" s="222">
        <f>IF(N449="sníž. přenesená",J449,0)</f>
        <v>0</v>
      </c>
      <c r="BI449" s="222">
        <f>IF(N449="nulová",J449,0)</f>
        <v>0</v>
      </c>
      <c r="BJ449" s="20" t="s">
        <v>87</v>
      </c>
      <c r="BK449" s="222">
        <f>ROUND(I449*H449,2)</f>
        <v>0</v>
      </c>
      <c r="BL449" s="20" t="s">
        <v>147</v>
      </c>
      <c r="BM449" s="221" t="s">
        <v>837</v>
      </c>
    </row>
    <row r="450" s="2" customFormat="1">
      <c r="A450" s="42"/>
      <c r="B450" s="43"/>
      <c r="C450" s="44"/>
      <c r="D450" s="223" t="s">
        <v>134</v>
      </c>
      <c r="E450" s="44"/>
      <c r="F450" s="224" t="s">
        <v>836</v>
      </c>
      <c r="G450" s="44"/>
      <c r="H450" s="44"/>
      <c r="I450" s="225"/>
      <c r="J450" s="44"/>
      <c r="K450" s="44"/>
      <c r="L450" s="48"/>
      <c r="M450" s="226"/>
      <c r="N450" s="227"/>
      <c r="O450" s="88"/>
      <c r="P450" s="88"/>
      <c r="Q450" s="88"/>
      <c r="R450" s="88"/>
      <c r="S450" s="88"/>
      <c r="T450" s="89"/>
      <c r="U450" s="42"/>
      <c r="V450" s="42"/>
      <c r="W450" s="42"/>
      <c r="X450" s="42"/>
      <c r="Y450" s="42"/>
      <c r="Z450" s="42"/>
      <c r="AA450" s="42"/>
      <c r="AB450" s="42"/>
      <c r="AC450" s="42"/>
      <c r="AD450" s="42"/>
      <c r="AE450" s="42"/>
      <c r="AT450" s="20" t="s">
        <v>134</v>
      </c>
      <c r="AU450" s="20" t="s">
        <v>89</v>
      </c>
    </row>
    <row r="451" s="13" customFormat="1">
      <c r="A451" s="13"/>
      <c r="B451" s="231"/>
      <c r="C451" s="232"/>
      <c r="D451" s="223" t="s">
        <v>153</v>
      </c>
      <c r="E451" s="233" t="s">
        <v>41</v>
      </c>
      <c r="F451" s="234" t="s">
        <v>838</v>
      </c>
      <c r="G451" s="232"/>
      <c r="H451" s="235">
        <v>2</v>
      </c>
      <c r="I451" s="236"/>
      <c r="J451" s="232"/>
      <c r="K451" s="232"/>
      <c r="L451" s="237"/>
      <c r="M451" s="238"/>
      <c r="N451" s="239"/>
      <c r="O451" s="239"/>
      <c r="P451" s="239"/>
      <c r="Q451" s="239"/>
      <c r="R451" s="239"/>
      <c r="S451" s="239"/>
      <c r="T451" s="240"/>
      <c r="U451" s="13"/>
      <c r="V451" s="13"/>
      <c r="W451" s="13"/>
      <c r="X451" s="13"/>
      <c r="Y451" s="13"/>
      <c r="Z451" s="13"/>
      <c r="AA451" s="13"/>
      <c r="AB451" s="13"/>
      <c r="AC451" s="13"/>
      <c r="AD451" s="13"/>
      <c r="AE451" s="13"/>
      <c r="AT451" s="241" t="s">
        <v>153</v>
      </c>
      <c r="AU451" s="241" t="s">
        <v>89</v>
      </c>
      <c r="AV451" s="13" t="s">
        <v>89</v>
      </c>
      <c r="AW451" s="13" t="s">
        <v>42</v>
      </c>
      <c r="AX451" s="13" t="s">
        <v>87</v>
      </c>
      <c r="AY451" s="241" t="s">
        <v>125</v>
      </c>
    </row>
    <row r="452" s="2" customFormat="1" ht="21.75" customHeight="1">
      <c r="A452" s="42"/>
      <c r="B452" s="43"/>
      <c r="C452" s="267" t="s">
        <v>839</v>
      </c>
      <c r="D452" s="267" t="s">
        <v>602</v>
      </c>
      <c r="E452" s="268" t="s">
        <v>840</v>
      </c>
      <c r="F452" s="269" t="s">
        <v>841</v>
      </c>
      <c r="G452" s="270" t="s">
        <v>752</v>
      </c>
      <c r="H452" s="271">
        <v>2</v>
      </c>
      <c r="I452" s="272"/>
      <c r="J452" s="273">
        <f>ROUND(I452*H452,2)</f>
        <v>0</v>
      </c>
      <c r="K452" s="274"/>
      <c r="L452" s="275"/>
      <c r="M452" s="276" t="s">
        <v>41</v>
      </c>
      <c r="N452" s="277" t="s">
        <v>51</v>
      </c>
      <c r="O452" s="88"/>
      <c r="P452" s="219">
        <f>O452*H452</f>
        <v>0</v>
      </c>
      <c r="Q452" s="219">
        <v>0.015900000000000001</v>
      </c>
      <c r="R452" s="219">
        <f>Q452*H452</f>
        <v>0.031800000000000002</v>
      </c>
      <c r="S452" s="219">
        <v>0</v>
      </c>
      <c r="T452" s="220">
        <f>S452*H452</f>
        <v>0</v>
      </c>
      <c r="U452" s="42"/>
      <c r="V452" s="42"/>
      <c r="W452" s="42"/>
      <c r="X452" s="42"/>
      <c r="Y452" s="42"/>
      <c r="Z452" s="42"/>
      <c r="AA452" s="42"/>
      <c r="AB452" s="42"/>
      <c r="AC452" s="42"/>
      <c r="AD452" s="42"/>
      <c r="AE452" s="42"/>
      <c r="AR452" s="221" t="s">
        <v>168</v>
      </c>
      <c r="AT452" s="221" t="s">
        <v>602</v>
      </c>
      <c r="AU452" s="221" t="s">
        <v>89</v>
      </c>
      <c r="AY452" s="20" t="s">
        <v>125</v>
      </c>
      <c r="BE452" s="222">
        <f>IF(N452="základní",J452,0)</f>
        <v>0</v>
      </c>
      <c r="BF452" s="222">
        <f>IF(N452="snížená",J452,0)</f>
        <v>0</v>
      </c>
      <c r="BG452" s="222">
        <f>IF(N452="zákl. přenesená",J452,0)</f>
        <v>0</v>
      </c>
      <c r="BH452" s="222">
        <f>IF(N452="sníž. přenesená",J452,0)</f>
        <v>0</v>
      </c>
      <c r="BI452" s="222">
        <f>IF(N452="nulová",J452,0)</f>
        <v>0</v>
      </c>
      <c r="BJ452" s="20" t="s">
        <v>87</v>
      </c>
      <c r="BK452" s="222">
        <f>ROUND(I452*H452,2)</f>
        <v>0</v>
      </c>
      <c r="BL452" s="20" t="s">
        <v>147</v>
      </c>
      <c r="BM452" s="221" t="s">
        <v>842</v>
      </c>
    </row>
    <row r="453" s="2" customFormat="1">
      <c r="A453" s="42"/>
      <c r="B453" s="43"/>
      <c r="C453" s="44"/>
      <c r="D453" s="223" t="s">
        <v>134</v>
      </c>
      <c r="E453" s="44"/>
      <c r="F453" s="224" t="s">
        <v>841</v>
      </c>
      <c r="G453" s="44"/>
      <c r="H453" s="44"/>
      <c r="I453" s="225"/>
      <c r="J453" s="44"/>
      <c r="K453" s="44"/>
      <c r="L453" s="48"/>
      <c r="M453" s="226"/>
      <c r="N453" s="227"/>
      <c r="O453" s="88"/>
      <c r="P453" s="88"/>
      <c r="Q453" s="88"/>
      <c r="R453" s="88"/>
      <c r="S453" s="88"/>
      <c r="T453" s="89"/>
      <c r="U453" s="42"/>
      <c r="V453" s="42"/>
      <c r="W453" s="42"/>
      <c r="X453" s="42"/>
      <c r="Y453" s="42"/>
      <c r="Z453" s="42"/>
      <c r="AA453" s="42"/>
      <c r="AB453" s="42"/>
      <c r="AC453" s="42"/>
      <c r="AD453" s="42"/>
      <c r="AE453" s="42"/>
      <c r="AT453" s="20" t="s">
        <v>134</v>
      </c>
      <c r="AU453" s="20" t="s">
        <v>89</v>
      </c>
    </row>
    <row r="454" s="13" customFormat="1">
      <c r="A454" s="13"/>
      <c r="B454" s="231"/>
      <c r="C454" s="232"/>
      <c r="D454" s="223" t="s">
        <v>153</v>
      </c>
      <c r="E454" s="233" t="s">
        <v>41</v>
      </c>
      <c r="F454" s="234" t="s">
        <v>838</v>
      </c>
      <c r="G454" s="232"/>
      <c r="H454" s="235">
        <v>2</v>
      </c>
      <c r="I454" s="236"/>
      <c r="J454" s="232"/>
      <c r="K454" s="232"/>
      <c r="L454" s="237"/>
      <c r="M454" s="238"/>
      <c r="N454" s="239"/>
      <c r="O454" s="239"/>
      <c r="P454" s="239"/>
      <c r="Q454" s="239"/>
      <c r="R454" s="239"/>
      <c r="S454" s="239"/>
      <c r="T454" s="240"/>
      <c r="U454" s="13"/>
      <c r="V454" s="13"/>
      <c r="W454" s="13"/>
      <c r="X454" s="13"/>
      <c r="Y454" s="13"/>
      <c r="Z454" s="13"/>
      <c r="AA454" s="13"/>
      <c r="AB454" s="13"/>
      <c r="AC454" s="13"/>
      <c r="AD454" s="13"/>
      <c r="AE454" s="13"/>
      <c r="AT454" s="241" t="s">
        <v>153</v>
      </c>
      <c r="AU454" s="241" t="s">
        <v>89</v>
      </c>
      <c r="AV454" s="13" t="s">
        <v>89</v>
      </c>
      <c r="AW454" s="13" t="s">
        <v>42</v>
      </c>
      <c r="AX454" s="13" t="s">
        <v>87</v>
      </c>
      <c r="AY454" s="241" t="s">
        <v>125</v>
      </c>
    </row>
    <row r="455" s="2" customFormat="1" ht="24.15" customHeight="1">
      <c r="A455" s="42"/>
      <c r="B455" s="43"/>
      <c r="C455" s="209" t="s">
        <v>843</v>
      </c>
      <c r="D455" s="209" t="s">
        <v>128</v>
      </c>
      <c r="E455" s="210" t="s">
        <v>844</v>
      </c>
      <c r="F455" s="211" t="s">
        <v>845</v>
      </c>
      <c r="G455" s="212" t="s">
        <v>752</v>
      </c>
      <c r="H455" s="213">
        <v>4</v>
      </c>
      <c r="I455" s="214"/>
      <c r="J455" s="215">
        <f>ROUND(I455*H455,2)</f>
        <v>0</v>
      </c>
      <c r="K455" s="216"/>
      <c r="L455" s="48"/>
      <c r="M455" s="217" t="s">
        <v>41</v>
      </c>
      <c r="N455" s="218" t="s">
        <v>51</v>
      </c>
      <c r="O455" s="88"/>
      <c r="P455" s="219">
        <f>O455*H455</f>
        <v>0</v>
      </c>
      <c r="Q455" s="219">
        <v>0.00282</v>
      </c>
      <c r="R455" s="219">
        <f>Q455*H455</f>
        <v>0.01128</v>
      </c>
      <c r="S455" s="219">
        <v>0</v>
      </c>
      <c r="T455" s="220">
        <f>S455*H455</f>
        <v>0</v>
      </c>
      <c r="U455" s="42"/>
      <c r="V455" s="42"/>
      <c r="W455" s="42"/>
      <c r="X455" s="42"/>
      <c r="Y455" s="42"/>
      <c r="Z455" s="42"/>
      <c r="AA455" s="42"/>
      <c r="AB455" s="42"/>
      <c r="AC455" s="42"/>
      <c r="AD455" s="42"/>
      <c r="AE455" s="42"/>
      <c r="AR455" s="221" t="s">
        <v>147</v>
      </c>
      <c r="AT455" s="221" t="s">
        <v>128</v>
      </c>
      <c r="AU455" s="221" t="s">
        <v>89</v>
      </c>
      <c r="AY455" s="20" t="s">
        <v>125</v>
      </c>
      <c r="BE455" s="222">
        <f>IF(N455="základní",J455,0)</f>
        <v>0</v>
      </c>
      <c r="BF455" s="222">
        <f>IF(N455="snížená",J455,0)</f>
        <v>0</v>
      </c>
      <c r="BG455" s="222">
        <f>IF(N455="zákl. přenesená",J455,0)</f>
        <v>0</v>
      </c>
      <c r="BH455" s="222">
        <f>IF(N455="sníž. přenesená",J455,0)</f>
        <v>0</v>
      </c>
      <c r="BI455" s="222">
        <f>IF(N455="nulová",J455,0)</f>
        <v>0</v>
      </c>
      <c r="BJ455" s="20" t="s">
        <v>87</v>
      </c>
      <c r="BK455" s="222">
        <f>ROUND(I455*H455,2)</f>
        <v>0</v>
      </c>
      <c r="BL455" s="20" t="s">
        <v>147</v>
      </c>
      <c r="BM455" s="221" t="s">
        <v>846</v>
      </c>
    </row>
    <row r="456" s="2" customFormat="1">
      <c r="A456" s="42"/>
      <c r="B456" s="43"/>
      <c r="C456" s="44"/>
      <c r="D456" s="223" t="s">
        <v>134</v>
      </c>
      <c r="E456" s="44"/>
      <c r="F456" s="224" t="s">
        <v>847</v>
      </c>
      <c r="G456" s="44"/>
      <c r="H456" s="44"/>
      <c r="I456" s="225"/>
      <c r="J456" s="44"/>
      <c r="K456" s="44"/>
      <c r="L456" s="48"/>
      <c r="M456" s="226"/>
      <c r="N456" s="227"/>
      <c r="O456" s="88"/>
      <c r="P456" s="88"/>
      <c r="Q456" s="88"/>
      <c r="R456" s="88"/>
      <c r="S456" s="88"/>
      <c r="T456" s="89"/>
      <c r="U456" s="42"/>
      <c r="V456" s="42"/>
      <c r="W456" s="42"/>
      <c r="X456" s="42"/>
      <c r="Y456" s="42"/>
      <c r="Z456" s="42"/>
      <c r="AA456" s="42"/>
      <c r="AB456" s="42"/>
      <c r="AC456" s="42"/>
      <c r="AD456" s="42"/>
      <c r="AE456" s="42"/>
      <c r="AT456" s="20" t="s">
        <v>134</v>
      </c>
      <c r="AU456" s="20" t="s">
        <v>89</v>
      </c>
    </row>
    <row r="457" s="2" customFormat="1">
      <c r="A457" s="42"/>
      <c r="B457" s="43"/>
      <c r="C457" s="44"/>
      <c r="D457" s="229" t="s">
        <v>151</v>
      </c>
      <c r="E457" s="44"/>
      <c r="F457" s="230" t="s">
        <v>848</v>
      </c>
      <c r="G457" s="44"/>
      <c r="H457" s="44"/>
      <c r="I457" s="225"/>
      <c r="J457" s="44"/>
      <c r="K457" s="44"/>
      <c r="L457" s="48"/>
      <c r="M457" s="226"/>
      <c r="N457" s="227"/>
      <c r="O457" s="88"/>
      <c r="P457" s="88"/>
      <c r="Q457" s="88"/>
      <c r="R457" s="88"/>
      <c r="S457" s="88"/>
      <c r="T457" s="89"/>
      <c r="U457" s="42"/>
      <c r="V457" s="42"/>
      <c r="W457" s="42"/>
      <c r="X457" s="42"/>
      <c r="Y457" s="42"/>
      <c r="Z457" s="42"/>
      <c r="AA457" s="42"/>
      <c r="AB457" s="42"/>
      <c r="AC457" s="42"/>
      <c r="AD457" s="42"/>
      <c r="AE457" s="42"/>
      <c r="AT457" s="20" t="s">
        <v>151</v>
      </c>
      <c r="AU457" s="20" t="s">
        <v>89</v>
      </c>
    </row>
    <row r="458" s="13" customFormat="1">
      <c r="A458" s="13"/>
      <c r="B458" s="231"/>
      <c r="C458" s="232"/>
      <c r="D458" s="223" t="s">
        <v>153</v>
      </c>
      <c r="E458" s="233" t="s">
        <v>41</v>
      </c>
      <c r="F458" s="234" t="s">
        <v>833</v>
      </c>
      <c r="G458" s="232"/>
      <c r="H458" s="235">
        <v>4</v>
      </c>
      <c r="I458" s="236"/>
      <c r="J458" s="232"/>
      <c r="K458" s="232"/>
      <c r="L458" s="237"/>
      <c r="M458" s="238"/>
      <c r="N458" s="239"/>
      <c r="O458" s="239"/>
      <c r="P458" s="239"/>
      <c r="Q458" s="239"/>
      <c r="R458" s="239"/>
      <c r="S458" s="239"/>
      <c r="T458" s="240"/>
      <c r="U458" s="13"/>
      <c r="V458" s="13"/>
      <c r="W458" s="13"/>
      <c r="X458" s="13"/>
      <c r="Y458" s="13"/>
      <c r="Z458" s="13"/>
      <c r="AA458" s="13"/>
      <c r="AB458" s="13"/>
      <c r="AC458" s="13"/>
      <c r="AD458" s="13"/>
      <c r="AE458" s="13"/>
      <c r="AT458" s="241" t="s">
        <v>153</v>
      </c>
      <c r="AU458" s="241" t="s">
        <v>89</v>
      </c>
      <c r="AV458" s="13" t="s">
        <v>89</v>
      </c>
      <c r="AW458" s="13" t="s">
        <v>42</v>
      </c>
      <c r="AX458" s="13" t="s">
        <v>87</v>
      </c>
      <c r="AY458" s="241" t="s">
        <v>125</v>
      </c>
    </row>
    <row r="459" s="2" customFormat="1" ht="33" customHeight="1">
      <c r="A459" s="42"/>
      <c r="B459" s="43"/>
      <c r="C459" s="267" t="s">
        <v>849</v>
      </c>
      <c r="D459" s="267" t="s">
        <v>602</v>
      </c>
      <c r="E459" s="268" t="s">
        <v>850</v>
      </c>
      <c r="F459" s="269" t="s">
        <v>851</v>
      </c>
      <c r="G459" s="270" t="s">
        <v>752</v>
      </c>
      <c r="H459" s="271">
        <v>1</v>
      </c>
      <c r="I459" s="272"/>
      <c r="J459" s="273">
        <f>ROUND(I459*H459,2)</f>
        <v>0</v>
      </c>
      <c r="K459" s="274"/>
      <c r="L459" s="275"/>
      <c r="M459" s="276" t="s">
        <v>41</v>
      </c>
      <c r="N459" s="277" t="s">
        <v>51</v>
      </c>
      <c r="O459" s="88"/>
      <c r="P459" s="219">
        <f>O459*H459</f>
        <v>0</v>
      </c>
      <c r="Q459" s="219">
        <v>0.014</v>
      </c>
      <c r="R459" s="219">
        <f>Q459*H459</f>
        <v>0.014</v>
      </c>
      <c r="S459" s="219">
        <v>0</v>
      </c>
      <c r="T459" s="220">
        <f>S459*H459</f>
        <v>0</v>
      </c>
      <c r="U459" s="42"/>
      <c r="V459" s="42"/>
      <c r="W459" s="42"/>
      <c r="X459" s="42"/>
      <c r="Y459" s="42"/>
      <c r="Z459" s="42"/>
      <c r="AA459" s="42"/>
      <c r="AB459" s="42"/>
      <c r="AC459" s="42"/>
      <c r="AD459" s="42"/>
      <c r="AE459" s="42"/>
      <c r="AR459" s="221" t="s">
        <v>168</v>
      </c>
      <c r="AT459" s="221" t="s">
        <v>602</v>
      </c>
      <c r="AU459" s="221" t="s">
        <v>89</v>
      </c>
      <c r="AY459" s="20" t="s">
        <v>125</v>
      </c>
      <c r="BE459" s="222">
        <f>IF(N459="základní",J459,0)</f>
        <v>0</v>
      </c>
      <c r="BF459" s="222">
        <f>IF(N459="snížená",J459,0)</f>
        <v>0</v>
      </c>
      <c r="BG459" s="222">
        <f>IF(N459="zákl. přenesená",J459,0)</f>
        <v>0</v>
      </c>
      <c r="BH459" s="222">
        <f>IF(N459="sníž. přenesená",J459,0)</f>
        <v>0</v>
      </c>
      <c r="BI459" s="222">
        <f>IF(N459="nulová",J459,0)</f>
        <v>0</v>
      </c>
      <c r="BJ459" s="20" t="s">
        <v>87</v>
      </c>
      <c r="BK459" s="222">
        <f>ROUND(I459*H459,2)</f>
        <v>0</v>
      </c>
      <c r="BL459" s="20" t="s">
        <v>147</v>
      </c>
      <c r="BM459" s="221" t="s">
        <v>852</v>
      </c>
    </row>
    <row r="460" s="2" customFormat="1">
      <c r="A460" s="42"/>
      <c r="B460" s="43"/>
      <c r="C460" s="44"/>
      <c r="D460" s="223" t="s">
        <v>134</v>
      </c>
      <c r="E460" s="44"/>
      <c r="F460" s="224" t="s">
        <v>851</v>
      </c>
      <c r="G460" s="44"/>
      <c r="H460" s="44"/>
      <c r="I460" s="225"/>
      <c r="J460" s="44"/>
      <c r="K460" s="44"/>
      <c r="L460" s="48"/>
      <c r="M460" s="226"/>
      <c r="N460" s="227"/>
      <c r="O460" s="88"/>
      <c r="P460" s="88"/>
      <c r="Q460" s="88"/>
      <c r="R460" s="88"/>
      <c r="S460" s="88"/>
      <c r="T460" s="89"/>
      <c r="U460" s="42"/>
      <c r="V460" s="42"/>
      <c r="W460" s="42"/>
      <c r="X460" s="42"/>
      <c r="Y460" s="42"/>
      <c r="Z460" s="42"/>
      <c r="AA460" s="42"/>
      <c r="AB460" s="42"/>
      <c r="AC460" s="42"/>
      <c r="AD460" s="42"/>
      <c r="AE460" s="42"/>
      <c r="AT460" s="20" t="s">
        <v>134</v>
      </c>
      <c r="AU460" s="20" t="s">
        <v>89</v>
      </c>
    </row>
    <row r="461" s="13" customFormat="1">
      <c r="A461" s="13"/>
      <c r="B461" s="231"/>
      <c r="C461" s="232"/>
      <c r="D461" s="223" t="s">
        <v>153</v>
      </c>
      <c r="E461" s="233" t="s">
        <v>41</v>
      </c>
      <c r="F461" s="234" t="s">
        <v>803</v>
      </c>
      <c r="G461" s="232"/>
      <c r="H461" s="235">
        <v>1</v>
      </c>
      <c r="I461" s="236"/>
      <c r="J461" s="232"/>
      <c r="K461" s="232"/>
      <c r="L461" s="237"/>
      <c r="M461" s="238"/>
      <c r="N461" s="239"/>
      <c r="O461" s="239"/>
      <c r="P461" s="239"/>
      <c r="Q461" s="239"/>
      <c r="R461" s="239"/>
      <c r="S461" s="239"/>
      <c r="T461" s="240"/>
      <c r="U461" s="13"/>
      <c r="V461" s="13"/>
      <c r="W461" s="13"/>
      <c r="X461" s="13"/>
      <c r="Y461" s="13"/>
      <c r="Z461" s="13"/>
      <c r="AA461" s="13"/>
      <c r="AB461" s="13"/>
      <c r="AC461" s="13"/>
      <c r="AD461" s="13"/>
      <c r="AE461" s="13"/>
      <c r="AT461" s="241" t="s">
        <v>153</v>
      </c>
      <c r="AU461" s="241" t="s">
        <v>89</v>
      </c>
      <c r="AV461" s="13" t="s">
        <v>89</v>
      </c>
      <c r="AW461" s="13" t="s">
        <v>42</v>
      </c>
      <c r="AX461" s="13" t="s">
        <v>87</v>
      </c>
      <c r="AY461" s="241" t="s">
        <v>125</v>
      </c>
    </row>
    <row r="462" s="2" customFormat="1" ht="33" customHeight="1">
      <c r="A462" s="42"/>
      <c r="B462" s="43"/>
      <c r="C462" s="267" t="s">
        <v>853</v>
      </c>
      <c r="D462" s="267" t="s">
        <v>602</v>
      </c>
      <c r="E462" s="268" t="s">
        <v>854</v>
      </c>
      <c r="F462" s="269" t="s">
        <v>855</v>
      </c>
      <c r="G462" s="270" t="s">
        <v>752</v>
      </c>
      <c r="H462" s="271">
        <v>3</v>
      </c>
      <c r="I462" s="272"/>
      <c r="J462" s="273">
        <f>ROUND(I462*H462,2)</f>
        <v>0</v>
      </c>
      <c r="K462" s="274"/>
      <c r="L462" s="275"/>
      <c r="M462" s="276" t="s">
        <v>41</v>
      </c>
      <c r="N462" s="277" t="s">
        <v>51</v>
      </c>
      <c r="O462" s="88"/>
      <c r="P462" s="219">
        <f>O462*H462</f>
        <v>0</v>
      </c>
      <c r="Q462" s="219">
        <v>0.014</v>
      </c>
      <c r="R462" s="219">
        <f>Q462*H462</f>
        <v>0.042000000000000003</v>
      </c>
      <c r="S462" s="219">
        <v>0</v>
      </c>
      <c r="T462" s="220">
        <f>S462*H462</f>
        <v>0</v>
      </c>
      <c r="U462" s="42"/>
      <c r="V462" s="42"/>
      <c r="W462" s="42"/>
      <c r="X462" s="42"/>
      <c r="Y462" s="42"/>
      <c r="Z462" s="42"/>
      <c r="AA462" s="42"/>
      <c r="AB462" s="42"/>
      <c r="AC462" s="42"/>
      <c r="AD462" s="42"/>
      <c r="AE462" s="42"/>
      <c r="AR462" s="221" t="s">
        <v>168</v>
      </c>
      <c r="AT462" s="221" t="s">
        <v>602</v>
      </c>
      <c r="AU462" s="221" t="s">
        <v>89</v>
      </c>
      <c r="AY462" s="20" t="s">
        <v>125</v>
      </c>
      <c r="BE462" s="222">
        <f>IF(N462="základní",J462,0)</f>
        <v>0</v>
      </c>
      <c r="BF462" s="222">
        <f>IF(N462="snížená",J462,0)</f>
        <v>0</v>
      </c>
      <c r="BG462" s="222">
        <f>IF(N462="zákl. přenesená",J462,0)</f>
        <v>0</v>
      </c>
      <c r="BH462" s="222">
        <f>IF(N462="sníž. přenesená",J462,0)</f>
        <v>0</v>
      </c>
      <c r="BI462" s="222">
        <f>IF(N462="nulová",J462,0)</f>
        <v>0</v>
      </c>
      <c r="BJ462" s="20" t="s">
        <v>87</v>
      </c>
      <c r="BK462" s="222">
        <f>ROUND(I462*H462,2)</f>
        <v>0</v>
      </c>
      <c r="BL462" s="20" t="s">
        <v>147</v>
      </c>
      <c r="BM462" s="221" t="s">
        <v>856</v>
      </c>
    </row>
    <row r="463" s="2" customFormat="1">
      <c r="A463" s="42"/>
      <c r="B463" s="43"/>
      <c r="C463" s="44"/>
      <c r="D463" s="223" t="s">
        <v>134</v>
      </c>
      <c r="E463" s="44"/>
      <c r="F463" s="224" t="s">
        <v>855</v>
      </c>
      <c r="G463" s="44"/>
      <c r="H463" s="44"/>
      <c r="I463" s="225"/>
      <c r="J463" s="44"/>
      <c r="K463" s="44"/>
      <c r="L463" s="48"/>
      <c r="M463" s="226"/>
      <c r="N463" s="227"/>
      <c r="O463" s="88"/>
      <c r="P463" s="88"/>
      <c r="Q463" s="88"/>
      <c r="R463" s="88"/>
      <c r="S463" s="88"/>
      <c r="T463" s="89"/>
      <c r="U463" s="42"/>
      <c r="V463" s="42"/>
      <c r="W463" s="42"/>
      <c r="X463" s="42"/>
      <c r="Y463" s="42"/>
      <c r="Z463" s="42"/>
      <c r="AA463" s="42"/>
      <c r="AB463" s="42"/>
      <c r="AC463" s="42"/>
      <c r="AD463" s="42"/>
      <c r="AE463" s="42"/>
      <c r="AT463" s="20" t="s">
        <v>134</v>
      </c>
      <c r="AU463" s="20" t="s">
        <v>89</v>
      </c>
    </row>
    <row r="464" s="13" customFormat="1">
      <c r="A464" s="13"/>
      <c r="B464" s="231"/>
      <c r="C464" s="232"/>
      <c r="D464" s="223" t="s">
        <v>153</v>
      </c>
      <c r="E464" s="233" t="s">
        <v>41</v>
      </c>
      <c r="F464" s="234" t="s">
        <v>857</v>
      </c>
      <c r="G464" s="232"/>
      <c r="H464" s="235">
        <v>3</v>
      </c>
      <c r="I464" s="236"/>
      <c r="J464" s="232"/>
      <c r="K464" s="232"/>
      <c r="L464" s="237"/>
      <c r="M464" s="238"/>
      <c r="N464" s="239"/>
      <c r="O464" s="239"/>
      <c r="P464" s="239"/>
      <c r="Q464" s="239"/>
      <c r="R464" s="239"/>
      <c r="S464" s="239"/>
      <c r="T464" s="240"/>
      <c r="U464" s="13"/>
      <c r="V464" s="13"/>
      <c r="W464" s="13"/>
      <c r="X464" s="13"/>
      <c r="Y464" s="13"/>
      <c r="Z464" s="13"/>
      <c r="AA464" s="13"/>
      <c r="AB464" s="13"/>
      <c r="AC464" s="13"/>
      <c r="AD464" s="13"/>
      <c r="AE464" s="13"/>
      <c r="AT464" s="241" t="s">
        <v>153</v>
      </c>
      <c r="AU464" s="241" t="s">
        <v>89</v>
      </c>
      <c r="AV464" s="13" t="s">
        <v>89</v>
      </c>
      <c r="AW464" s="13" t="s">
        <v>42</v>
      </c>
      <c r="AX464" s="13" t="s">
        <v>87</v>
      </c>
      <c r="AY464" s="241" t="s">
        <v>125</v>
      </c>
    </row>
    <row r="465" s="2" customFormat="1" ht="24.15" customHeight="1">
      <c r="A465" s="42"/>
      <c r="B465" s="43"/>
      <c r="C465" s="209" t="s">
        <v>858</v>
      </c>
      <c r="D465" s="209" t="s">
        <v>128</v>
      </c>
      <c r="E465" s="210" t="s">
        <v>859</v>
      </c>
      <c r="F465" s="211" t="s">
        <v>860</v>
      </c>
      <c r="G465" s="212" t="s">
        <v>752</v>
      </c>
      <c r="H465" s="213">
        <v>1</v>
      </c>
      <c r="I465" s="214"/>
      <c r="J465" s="215">
        <f>ROUND(I465*H465,2)</f>
        <v>0</v>
      </c>
      <c r="K465" s="216"/>
      <c r="L465" s="48"/>
      <c r="M465" s="217" t="s">
        <v>41</v>
      </c>
      <c r="N465" s="218" t="s">
        <v>51</v>
      </c>
      <c r="O465" s="88"/>
      <c r="P465" s="219">
        <f>O465*H465</f>
        <v>0</v>
      </c>
      <c r="Q465" s="219">
        <v>0</v>
      </c>
      <c r="R465" s="219">
        <f>Q465*H465</f>
        <v>0</v>
      </c>
      <c r="S465" s="219">
        <v>0</v>
      </c>
      <c r="T465" s="220">
        <f>S465*H465</f>
        <v>0</v>
      </c>
      <c r="U465" s="42"/>
      <c r="V465" s="42"/>
      <c r="W465" s="42"/>
      <c r="X465" s="42"/>
      <c r="Y465" s="42"/>
      <c r="Z465" s="42"/>
      <c r="AA465" s="42"/>
      <c r="AB465" s="42"/>
      <c r="AC465" s="42"/>
      <c r="AD465" s="42"/>
      <c r="AE465" s="42"/>
      <c r="AR465" s="221" t="s">
        <v>147</v>
      </c>
      <c r="AT465" s="221" t="s">
        <v>128</v>
      </c>
      <c r="AU465" s="221" t="s">
        <v>89</v>
      </c>
      <c r="AY465" s="20" t="s">
        <v>125</v>
      </c>
      <c r="BE465" s="222">
        <f>IF(N465="základní",J465,0)</f>
        <v>0</v>
      </c>
      <c r="BF465" s="222">
        <f>IF(N465="snížená",J465,0)</f>
        <v>0</v>
      </c>
      <c r="BG465" s="222">
        <f>IF(N465="zákl. přenesená",J465,0)</f>
        <v>0</v>
      </c>
      <c r="BH465" s="222">
        <f>IF(N465="sníž. přenesená",J465,0)</f>
        <v>0</v>
      </c>
      <c r="BI465" s="222">
        <f>IF(N465="nulová",J465,0)</f>
        <v>0</v>
      </c>
      <c r="BJ465" s="20" t="s">
        <v>87</v>
      </c>
      <c r="BK465" s="222">
        <f>ROUND(I465*H465,2)</f>
        <v>0</v>
      </c>
      <c r="BL465" s="20" t="s">
        <v>147</v>
      </c>
      <c r="BM465" s="221" t="s">
        <v>861</v>
      </c>
    </row>
    <row r="466" s="2" customFormat="1">
      <c r="A466" s="42"/>
      <c r="B466" s="43"/>
      <c r="C466" s="44"/>
      <c r="D466" s="223" t="s">
        <v>134</v>
      </c>
      <c r="E466" s="44"/>
      <c r="F466" s="224" t="s">
        <v>862</v>
      </c>
      <c r="G466" s="44"/>
      <c r="H466" s="44"/>
      <c r="I466" s="225"/>
      <c r="J466" s="44"/>
      <c r="K466" s="44"/>
      <c r="L466" s="48"/>
      <c r="M466" s="226"/>
      <c r="N466" s="227"/>
      <c r="O466" s="88"/>
      <c r="P466" s="88"/>
      <c r="Q466" s="88"/>
      <c r="R466" s="88"/>
      <c r="S466" s="88"/>
      <c r="T466" s="89"/>
      <c r="U466" s="42"/>
      <c r="V466" s="42"/>
      <c r="W466" s="42"/>
      <c r="X466" s="42"/>
      <c r="Y466" s="42"/>
      <c r="Z466" s="42"/>
      <c r="AA466" s="42"/>
      <c r="AB466" s="42"/>
      <c r="AC466" s="42"/>
      <c r="AD466" s="42"/>
      <c r="AE466" s="42"/>
      <c r="AT466" s="20" t="s">
        <v>134</v>
      </c>
      <c r="AU466" s="20" t="s">
        <v>89</v>
      </c>
    </row>
    <row r="467" s="2" customFormat="1">
      <c r="A467" s="42"/>
      <c r="B467" s="43"/>
      <c r="C467" s="44"/>
      <c r="D467" s="229" t="s">
        <v>151</v>
      </c>
      <c r="E467" s="44"/>
      <c r="F467" s="230" t="s">
        <v>863</v>
      </c>
      <c r="G467" s="44"/>
      <c r="H467" s="44"/>
      <c r="I467" s="225"/>
      <c r="J467" s="44"/>
      <c r="K467" s="44"/>
      <c r="L467" s="48"/>
      <c r="M467" s="226"/>
      <c r="N467" s="227"/>
      <c r="O467" s="88"/>
      <c r="P467" s="88"/>
      <c r="Q467" s="88"/>
      <c r="R467" s="88"/>
      <c r="S467" s="88"/>
      <c r="T467" s="89"/>
      <c r="U467" s="42"/>
      <c r="V467" s="42"/>
      <c r="W467" s="42"/>
      <c r="X467" s="42"/>
      <c r="Y467" s="42"/>
      <c r="Z467" s="42"/>
      <c r="AA467" s="42"/>
      <c r="AB467" s="42"/>
      <c r="AC467" s="42"/>
      <c r="AD467" s="42"/>
      <c r="AE467" s="42"/>
      <c r="AT467" s="20" t="s">
        <v>151</v>
      </c>
      <c r="AU467" s="20" t="s">
        <v>89</v>
      </c>
    </row>
    <row r="468" s="13" customFormat="1">
      <c r="A468" s="13"/>
      <c r="B468" s="231"/>
      <c r="C468" s="232"/>
      <c r="D468" s="223" t="s">
        <v>153</v>
      </c>
      <c r="E468" s="233" t="s">
        <v>41</v>
      </c>
      <c r="F468" s="234" t="s">
        <v>803</v>
      </c>
      <c r="G468" s="232"/>
      <c r="H468" s="235">
        <v>1</v>
      </c>
      <c r="I468" s="236"/>
      <c r="J468" s="232"/>
      <c r="K468" s="232"/>
      <c r="L468" s="237"/>
      <c r="M468" s="238"/>
      <c r="N468" s="239"/>
      <c r="O468" s="239"/>
      <c r="P468" s="239"/>
      <c r="Q468" s="239"/>
      <c r="R468" s="239"/>
      <c r="S468" s="239"/>
      <c r="T468" s="240"/>
      <c r="U468" s="13"/>
      <c r="V468" s="13"/>
      <c r="W468" s="13"/>
      <c r="X468" s="13"/>
      <c r="Y468" s="13"/>
      <c r="Z468" s="13"/>
      <c r="AA468" s="13"/>
      <c r="AB468" s="13"/>
      <c r="AC468" s="13"/>
      <c r="AD468" s="13"/>
      <c r="AE468" s="13"/>
      <c r="AT468" s="241" t="s">
        <v>153</v>
      </c>
      <c r="AU468" s="241" t="s">
        <v>89</v>
      </c>
      <c r="AV468" s="13" t="s">
        <v>89</v>
      </c>
      <c r="AW468" s="13" t="s">
        <v>42</v>
      </c>
      <c r="AX468" s="13" t="s">
        <v>87</v>
      </c>
      <c r="AY468" s="241" t="s">
        <v>125</v>
      </c>
    </row>
    <row r="469" s="2" customFormat="1" ht="24.15" customHeight="1">
      <c r="A469" s="42"/>
      <c r="B469" s="43"/>
      <c r="C469" s="267" t="s">
        <v>864</v>
      </c>
      <c r="D469" s="267" t="s">
        <v>602</v>
      </c>
      <c r="E469" s="268" t="s">
        <v>865</v>
      </c>
      <c r="F469" s="269" t="s">
        <v>866</v>
      </c>
      <c r="G469" s="270" t="s">
        <v>752</v>
      </c>
      <c r="H469" s="271">
        <v>1</v>
      </c>
      <c r="I469" s="272"/>
      <c r="J469" s="273">
        <f>ROUND(I469*H469,2)</f>
        <v>0</v>
      </c>
      <c r="K469" s="274"/>
      <c r="L469" s="275"/>
      <c r="M469" s="276" t="s">
        <v>41</v>
      </c>
      <c r="N469" s="277" t="s">
        <v>51</v>
      </c>
      <c r="O469" s="88"/>
      <c r="P469" s="219">
        <f>O469*H469</f>
        <v>0</v>
      </c>
      <c r="Q469" s="219">
        <v>0.021299999999999999</v>
      </c>
      <c r="R469" s="219">
        <f>Q469*H469</f>
        <v>0.021299999999999999</v>
      </c>
      <c r="S469" s="219">
        <v>0</v>
      </c>
      <c r="T469" s="220">
        <f>S469*H469</f>
        <v>0</v>
      </c>
      <c r="U469" s="42"/>
      <c r="V469" s="42"/>
      <c r="W469" s="42"/>
      <c r="X469" s="42"/>
      <c r="Y469" s="42"/>
      <c r="Z469" s="42"/>
      <c r="AA469" s="42"/>
      <c r="AB469" s="42"/>
      <c r="AC469" s="42"/>
      <c r="AD469" s="42"/>
      <c r="AE469" s="42"/>
      <c r="AR469" s="221" t="s">
        <v>168</v>
      </c>
      <c r="AT469" s="221" t="s">
        <v>602</v>
      </c>
      <c r="AU469" s="221" t="s">
        <v>89</v>
      </c>
      <c r="AY469" s="20" t="s">
        <v>125</v>
      </c>
      <c r="BE469" s="222">
        <f>IF(N469="základní",J469,0)</f>
        <v>0</v>
      </c>
      <c r="BF469" s="222">
        <f>IF(N469="snížená",J469,0)</f>
        <v>0</v>
      </c>
      <c r="BG469" s="222">
        <f>IF(N469="zákl. přenesená",J469,0)</f>
        <v>0</v>
      </c>
      <c r="BH469" s="222">
        <f>IF(N469="sníž. přenesená",J469,0)</f>
        <v>0</v>
      </c>
      <c r="BI469" s="222">
        <f>IF(N469="nulová",J469,0)</f>
        <v>0</v>
      </c>
      <c r="BJ469" s="20" t="s">
        <v>87</v>
      </c>
      <c r="BK469" s="222">
        <f>ROUND(I469*H469,2)</f>
        <v>0</v>
      </c>
      <c r="BL469" s="20" t="s">
        <v>147</v>
      </c>
      <c r="BM469" s="221" t="s">
        <v>867</v>
      </c>
    </row>
    <row r="470" s="2" customFormat="1">
      <c r="A470" s="42"/>
      <c r="B470" s="43"/>
      <c r="C470" s="44"/>
      <c r="D470" s="223" t="s">
        <v>134</v>
      </c>
      <c r="E470" s="44"/>
      <c r="F470" s="224" t="s">
        <v>866</v>
      </c>
      <c r="G470" s="44"/>
      <c r="H470" s="44"/>
      <c r="I470" s="225"/>
      <c r="J470" s="44"/>
      <c r="K470" s="44"/>
      <c r="L470" s="48"/>
      <c r="M470" s="226"/>
      <c r="N470" s="227"/>
      <c r="O470" s="88"/>
      <c r="P470" s="88"/>
      <c r="Q470" s="88"/>
      <c r="R470" s="88"/>
      <c r="S470" s="88"/>
      <c r="T470" s="89"/>
      <c r="U470" s="42"/>
      <c r="V470" s="42"/>
      <c r="W470" s="42"/>
      <c r="X470" s="42"/>
      <c r="Y470" s="42"/>
      <c r="Z470" s="42"/>
      <c r="AA470" s="42"/>
      <c r="AB470" s="42"/>
      <c r="AC470" s="42"/>
      <c r="AD470" s="42"/>
      <c r="AE470" s="42"/>
      <c r="AT470" s="20" t="s">
        <v>134</v>
      </c>
      <c r="AU470" s="20" t="s">
        <v>89</v>
      </c>
    </row>
    <row r="471" s="13" customFormat="1">
      <c r="A471" s="13"/>
      <c r="B471" s="231"/>
      <c r="C471" s="232"/>
      <c r="D471" s="223" t="s">
        <v>153</v>
      </c>
      <c r="E471" s="233" t="s">
        <v>41</v>
      </c>
      <c r="F471" s="234" t="s">
        <v>803</v>
      </c>
      <c r="G471" s="232"/>
      <c r="H471" s="235">
        <v>1</v>
      </c>
      <c r="I471" s="236"/>
      <c r="J471" s="232"/>
      <c r="K471" s="232"/>
      <c r="L471" s="237"/>
      <c r="M471" s="238"/>
      <c r="N471" s="239"/>
      <c r="O471" s="239"/>
      <c r="P471" s="239"/>
      <c r="Q471" s="239"/>
      <c r="R471" s="239"/>
      <c r="S471" s="239"/>
      <c r="T471" s="240"/>
      <c r="U471" s="13"/>
      <c r="V471" s="13"/>
      <c r="W471" s="13"/>
      <c r="X471" s="13"/>
      <c r="Y471" s="13"/>
      <c r="Z471" s="13"/>
      <c r="AA471" s="13"/>
      <c r="AB471" s="13"/>
      <c r="AC471" s="13"/>
      <c r="AD471" s="13"/>
      <c r="AE471" s="13"/>
      <c r="AT471" s="241" t="s">
        <v>153</v>
      </c>
      <c r="AU471" s="241" t="s">
        <v>89</v>
      </c>
      <c r="AV471" s="13" t="s">
        <v>89</v>
      </c>
      <c r="AW471" s="13" t="s">
        <v>42</v>
      </c>
      <c r="AX471" s="13" t="s">
        <v>87</v>
      </c>
      <c r="AY471" s="241" t="s">
        <v>125</v>
      </c>
    </row>
    <row r="472" s="2" customFormat="1" ht="24.15" customHeight="1">
      <c r="A472" s="42"/>
      <c r="B472" s="43"/>
      <c r="C472" s="209" t="s">
        <v>868</v>
      </c>
      <c r="D472" s="209" t="s">
        <v>128</v>
      </c>
      <c r="E472" s="210" t="s">
        <v>869</v>
      </c>
      <c r="F472" s="211" t="s">
        <v>870</v>
      </c>
      <c r="G472" s="212" t="s">
        <v>752</v>
      </c>
      <c r="H472" s="213">
        <v>1</v>
      </c>
      <c r="I472" s="214"/>
      <c r="J472" s="215">
        <f>ROUND(I472*H472,2)</f>
        <v>0</v>
      </c>
      <c r="K472" s="216"/>
      <c r="L472" s="48"/>
      <c r="M472" s="217" t="s">
        <v>41</v>
      </c>
      <c r="N472" s="218" t="s">
        <v>51</v>
      </c>
      <c r="O472" s="88"/>
      <c r="P472" s="219">
        <f>O472*H472</f>
        <v>0</v>
      </c>
      <c r="Q472" s="219">
        <v>0.0036600000000000001</v>
      </c>
      <c r="R472" s="219">
        <f>Q472*H472</f>
        <v>0.0036600000000000001</v>
      </c>
      <c r="S472" s="219">
        <v>0</v>
      </c>
      <c r="T472" s="220">
        <f>S472*H472</f>
        <v>0</v>
      </c>
      <c r="U472" s="42"/>
      <c r="V472" s="42"/>
      <c r="W472" s="42"/>
      <c r="X472" s="42"/>
      <c r="Y472" s="42"/>
      <c r="Z472" s="42"/>
      <c r="AA472" s="42"/>
      <c r="AB472" s="42"/>
      <c r="AC472" s="42"/>
      <c r="AD472" s="42"/>
      <c r="AE472" s="42"/>
      <c r="AR472" s="221" t="s">
        <v>147</v>
      </c>
      <c r="AT472" s="221" t="s">
        <v>128</v>
      </c>
      <c r="AU472" s="221" t="s">
        <v>89</v>
      </c>
      <c r="AY472" s="20" t="s">
        <v>125</v>
      </c>
      <c r="BE472" s="222">
        <f>IF(N472="základní",J472,0)</f>
        <v>0</v>
      </c>
      <c r="BF472" s="222">
        <f>IF(N472="snížená",J472,0)</f>
        <v>0</v>
      </c>
      <c r="BG472" s="222">
        <f>IF(N472="zákl. přenesená",J472,0)</f>
        <v>0</v>
      </c>
      <c r="BH472" s="222">
        <f>IF(N472="sníž. přenesená",J472,0)</f>
        <v>0</v>
      </c>
      <c r="BI472" s="222">
        <f>IF(N472="nulová",J472,0)</f>
        <v>0</v>
      </c>
      <c r="BJ472" s="20" t="s">
        <v>87</v>
      </c>
      <c r="BK472" s="222">
        <f>ROUND(I472*H472,2)</f>
        <v>0</v>
      </c>
      <c r="BL472" s="20" t="s">
        <v>147</v>
      </c>
      <c r="BM472" s="221" t="s">
        <v>871</v>
      </c>
    </row>
    <row r="473" s="2" customFormat="1">
      <c r="A473" s="42"/>
      <c r="B473" s="43"/>
      <c r="C473" s="44"/>
      <c r="D473" s="223" t="s">
        <v>134</v>
      </c>
      <c r="E473" s="44"/>
      <c r="F473" s="224" t="s">
        <v>872</v>
      </c>
      <c r="G473" s="44"/>
      <c r="H473" s="44"/>
      <c r="I473" s="225"/>
      <c r="J473" s="44"/>
      <c r="K473" s="44"/>
      <c r="L473" s="48"/>
      <c r="M473" s="226"/>
      <c r="N473" s="227"/>
      <c r="O473" s="88"/>
      <c r="P473" s="88"/>
      <c r="Q473" s="88"/>
      <c r="R473" s="88"/>
      <c r="S473" s="88"/>
      <c r="T473" s="89"/>
      <c r="U473" s="42"/>
      <c r="V473" s="42"/>
      <c r="W473" s="42"/>
      <c r="X473" s="42"/>
      <c r="Y473" s="42"/>
      <c r="Z473" s="42"/>
      <c r="AA473" s="42"/>
      <c r="AB473" s="42"/>
      <c r="AC473" s="42"/>
      <c r="AD473" s="42"/>
      <c r="AE473" s="42"/>
      <c r="AT473" s="20" t="s">
        <v>134</v>
      </c>
      <c r="AU473" s="20" t="s">
        <v>89</v>
      </c>
    </row>
    <row r="474" s="2" customFormat="1">
      <c r="A474" s="42"/>
      <c r="B474" s="43"/>
      <c r="C474" s="44"/>
      <c r="D474" s="229" t="s">
        <v>151</v>
      </c>
      <c r="E474" s="44"/>
      <c r="F474" s="230" t="s">
        <v>873</v>
      </c>
      <c r="G474" s="44"/>
      <c r="H474" s="44"/>
      <c r="I474" s="225"/>
      <c r="J474" s="44"/>
      <c r="K474" s="44"/>
      <c r="L474" s="48"/>
      <c r="M474" s="226"/>
      <c r="N474" s="227"/>
      <c r="O474" s="88"/>
      <c r="P474" s="88"/>
      <c r="Q474" s="88"/>
      <c r="R474" s="88"/>
      <c r="S474" s="88"/>
      <c r="T474" s="89"/>
      <c r="U474" s="42"/>
      <c r="V474" s="42"/>
      <c r="W474" s="42"/>
      <c r="X474" s="42"/>
      <c r="Y474" s="42"/>
      <c r="Z474" s="42"/>
      <c r="AA474" s="42"/>
      <c r="AB474" s="42"/>
      <c r="AC474" s="42"/>
      <c r="AD474" s="42"/>
      <c r="AE474" s="42"/>
      <c r="AT474" s="20" t="s">
        <v>151</v>
      </c>
      <c r="AU474" s="20" t="s">
        <v>89</v>
      </c>
    </row>
    <row r="475" s="13" customFormat="1">
      <c r="A475" s="13"/>
      <c r="B475" s="231"/>
      <c r="C475" s="232"/>
      <c r="D475" s="223" t="s">
        <v>153</v>
      </c>
      <c r="E475" s="233" t="s">
        <v>41</v>
      </c>
      <c r="F475" s="234" t="s">
        <v>803</v>
      </c>
      <c r="G475" s="232"/>
      <c r="H475" s="235">
        <v>1</v>
      </c>
      <c r="I475" s="236"/>
      <c r="J475" s="232"/>
      <c r="K475" s="232"/>
      <c r="L475" s="237"/>
      <c r="M475" s="238"/>
      <c r="N475" s="239"/>
      <c r="O475" s="239"/>
      <c r="P475" s="239"/>
      <c r="Q475" s="239"/>
      <c r="R475" s="239"/>
      <c r="S475" s="239"/>
      <c r="T475" s="240"/>
      <c r="U475" s="13"/>
      <c r="V475" s="13"/>
      <c r="W475" s="13"/>
      <c r="X475" s="13"/>
      <c r="Y475" s="13"/>
      <c r="Z475" s="13"/>
      <c r="AA475" s="13"/>
      <c r="AB475" s="13"/>
      <c r="AC475" s="13"/>
      <c r="AD475" s="13"/>
      <c r="AE475" s="13"/>
      <c r="AT475" s="241" t="s">
        <v>153</v>
      </c>
      <c r="AU475" s="241" t="s">
        <v>89</v>
      </c>
      <c r="AV475" s="13" t="s">
        <v>89</v>
      </c>
      <c r="AW475" s="13" t="s">
        <v>42</v>
      </c>
      <c r="AX475" s="13" t="s">
        <v>87</v>
      </c>
      <c r="AY475" s="241" t="s">
        <v>125</v>
      </c>
    </row>
    <row r="476" s="2" customFormat="1" ht="21.75" customHeight="1">
      <c r="A476" s="42"/>
      <c r="B476" s="43"/>
      <c r="C476" s="267" t="s">
        <v>874</v>
      </c>
      <c r="D476" s="267" t="s">
        <v>602</v>
      </c>
      <c r="E476" s="268" t="s">
        <v>875</v>
      </c>
      <c r="F476" s="269" t="s">
        <v>876</v>
      </c>
      <c r="G476" s="270" t="s">
        <v>752</v>
      </c>
      <c r="H476" s="271">
        <v>1</v>
      </c>
      <c r="I476" s="272"/>
      <c r="J476" s="273">
        <f>ROUND(I476*H476,2)</f>
        <v>0</v>
      </c>
      <c r="K476" s="274"/>
      <c r="L476" s="275"/>
      <c r="M476" s="276" t="s">
        <v>41</v>
      </c>
      <c r="N476" s="277" t="s">
        <v>51</v>
      </c>
      <c r="O476" s="88"/>
      <c r="P476" s="219">
        <f>O476*H476</f>
        <v>0</v>
      </c>
      <c r="Q476" s="219">
        <v>0.029399999999999999</v>
      </c>
      <c r="R476" s="219">
        <f>Q476*H476</f>
        <v>0.029399999999999999</v>
      </c>
      <c r="S476" s="219">
        <v>0</v>
      </c>
      <c r="T476" s="220">
        <f>S476*H476</f>
        <v>0</v>
      </c>
      <c r="U476" s="42"/>
      <c r="V476" s="42"/>
      <c r="W476" s="42"/>
      <c r="X476" s="42"/>
      <c r="Y476" s="42"/>
      <c r="Z476" s="42"/>
      <c r="AA476" s="42"/>
      <c r="AB476" s="42"/>
      <c r="AC476" s="42"/>
      <c r="AD476" s="42"/>
      <c r="AE476" s="42"/>
      <c r="AR476" s="221" t="s">
        <v>168</v>
      </c>
      <c r="AT476" s="221" t="s">
        <v>602</v>
      </c>
      <c r="AU476" s="221" t="s">
        <v>89</v>
      </c>
      <c r="AY476" s="20" t="s">
        <v>125</v>
      </c>
      <c r="BE476" s="222">
        <f>IF(N476="základní",J476,0)</f>
        <v>0</v>
      </c>
      <c r="BF476" s="222">
        <f>IF(N476="snížená",J476,0)</f>
        <v>0</v>
      </c>
      <c r="BG476" s="222">
        <f>IF(N476="zákl. přenesená",J476,0)</f>
        <v>0</v>
      </c>
      <c r="BH476" s="222">
        <f>IF(N476="sníž. přenesená",J476,0)</f>
        <v>0</v>
      </c>
      <c r="BI476" s="222">
        <f>IF(N476="nulová",J476,0)</f>
        <v>0</v>
      </c>
      <c r="BJ476" s="20" t="s">
        <v>87</v>
      </c>
      <c r="BK476" s="222">
        <f>ROUND(I476*H476,2)</f>
        <v>0</v>
      </c>
      <c r="BL476" s="20" t="s">
        <v>147</v>
      </c>
      <c r="BM476" s="221" t="s">
        <v>877</v>
      </c>
    </row>
    <row r="477" s="2" customFormat="1">
      <c r="A477" s="42"/>
      <c r="B477" s="43"/>
      <c r="C477" s="44"/>
      <c r="D477" s="223" t="s">
        <v>134</v>
      </c>
      <c r="E477" s="44"/>
      <c r="F477" s="224" t="s">
        <v>876</v>
      </c>
      <c r="G477" s="44"/>
      <c r="H477" s="44"/>
      <c r="I477" s="225"/>
      <c r="J477" s="44"/>
      <c r="K477" s="44"/>
      <c r="L477" s="48"/>
      <c r="M477" s="226"/>
      <c r="N477" s="227"/>
      <c r="O477" s="88"/>
      <c r="P477" s="88"/>
      <c r="Q477" s="88"/>
      <c r="R477" s="88"/>
      <c r="S477" s="88"/>
      <c r="T477" s="89"/>
      <c r="U477" s="42"/>
      <c r="V477" s="42"/>
      <c r="W477" s="42"/>
      <c r="X477" s="42"/>
      <c r="Y477" s="42"/>
      <c r="Z477" s="42"/>
      <c r="AA477" s="42"/>
      <c r="AB477" s="42"/>
      <c r="AC477" s="42"/>
      <c r="AD477" s="42"/>
      <c r="AE477" s="42"/>
      <c r="AT477" s="20" t="s">
        <v>134</v>
      </c>
      <c r="AU477" s="20" t="s">
        <v>89</v>
      </c>
    </row>
    <row r="478" s="13" customFormat="1">
      <c r="A478" s="13"/>
      <c r="B478" s="231"/>
      <c r="C478" s="232"/>
      <c r="D478" s="223" t="s">
        <v>153</v>
      </c>
      <c r="E478" s="233" t="s">
        <v>41</v>
      </c>
      <c r="F478" s="234" t="s">
        <v>803</v>
      </c>
      <c r="G478" s="232"/>
      <c r="H478" s="235">
        <v>1</v>
      </c>
      <c r="I478" s="236"/>
      <c r="J478" s="232"/>
      <c r="K478" s="232"/>
      <c r="L478" s="237"/>
      <c r="M478" s="238"/>
      <c r="N478" s="239"/>
      <c r="O478" s="239"/>
      <c r="P478" s="239"/>
      <c r="Q478" s="239"/>
      <c r="R478" s="239"/>
      <c r="S478" s="239"/>
      <c r="T478" s="240"/>
      <c r="U478" s="13"/>
      <c r="V478" s="13"/>
      <c r="W478" s="13"/>
      <c r="X478" s="13"/>
      <c r="Y478" s="13"/>
      <c r="Z478" s="13"/>
      <c r="AA478" s="13"/>
      <c r="AB478" s="13"/>
      <c r="AC478" s="13"/>
      <c r="AD478" s="13"/>
      <c r="AE478" s="13"/>
      <c r="AT478" s="241" t="s">
        <v>153</v>
      </c>
      <c r="AU478" s="241" t="s">
        <v>89</v>
      </c>
      <c r="AV478" s="13" t="s">
        <v>89</v>
      </c>
      <c r="AW478" s="13" t="s">
        <v>42</v>
      </c>
      <c r="AX478" s="13" t="s">
        <v>87</v>
      </c>
      <c r="AY478" s="241" t="s">
        <v>125</v>
      </c>
    </row>
    <row r="479" s="2" customFormat="1" ht="33" customHeight="1">
      <c r="A479" s="42"/>
      <c r="B479" s="43"/>
      <c r="C479" s="209" t="s">
        <v>878</v>
      </c>
      <c r="D479" s="209" t="s">
        <v>128</v>
      </c>
      <c r="E479" s="210" t="s">
        <v>879</v>
      </c>
      <c r="F479" s="211" t="s">
        <v>880</v>
      </c>
      <c r="G479" s="212" t="s">
        <v>435</v>
      </c>
      <c r="H479" s="213">
        <v>44</v>
      </c>
      <c r="I479" s="214"/>
      <c r="J479" s="215">
        <f>ROUND(I479*H479,2)</f>
        <v>0</v>
      </c>
      <c r="K479" s="216"/>
      <c r="L479" s="48"/>
      <c r="M479" s="217" t="s">
        <v>41</v>
      </c>
      <c r="N479" s="218" t="s">
        <v>51</v>
      </c>
      <c r="O479" s="88"/>
      <c r="P479" s="219">
        <f>O479*H479</f>
        <v>0</v>
      </c>
      <c r="Q479" s="219">
        <v>0</v>
      </c>
      <c r="R479" s="219">
        <f>Q479*H479</f>
        <v>0</v>
      </c>
      <c r="S479" s="219">
        <v>0</v>
      </c>
      <c r="T479" s="220">
        <f>S479*H479</f>
        <v>0</v>
      </c>
      <c r="U479" s="42"/>
      <c r="V479" s="42"/>
      <c r="W479" s="42"/>
      <c r="X479" s="42"/>
      <c r="Y479" s="42"/>
      <c r="Z479" s="42"/>
      <c r="AA479" s="42"/>
      <c r="AB479" s="42"/>
      <c r="AC479" s="42"/>
      <c r="AD479" s="42"/>
      <c r="AE479" s="42"/>
      <c r="AR479" s="221" t="s">
        <v>147</v>
      </c>
      <c r="AT479" s="221" t="s">
        <v>128</v>
      </c>
      <c r="AU479" s="221" t="s">
        <v>89</v>
      </c>
      <c r="AY479" s="20" t="s">
        <v>125</v>
      </c>
      <c r="BE479" s="222">
        <f>IF(N479="základní",J479,0)</f>
        <v>0</v>
      </c>
      <c r="BF479" s="222">
        <f>IF(N479="snížená",J479,0)</f>
        <v>0</v>
      </c>
      <c r="BG479" s="222">
        <f>IF(N479="zákl. přenesená",J479,0)</f>
        <v>0</v>
      </c>
      <c r="BH479" s="222">
        <f>IF(N479="sníž. přenesená",J479,0)</f>
        <v>0</v>
      </c>
      <c r="BI479" s="222">
        <f>IF(N479="nulová",J479,0)</f>
        <v>0</v>
      </c>
      <c r="BJ479" s="20" t="s">
        <v>87</v>
      </c>
      <c r="BK479" s="222">
        <f>ROUND(I479*H479,2)</f>
        <v>0</v>
      </c>
      <c r="BL479" s="20" t="s">
        <v>147</v>
      </c>
      <c r="BM479" s="221" t="s">
        <v>881</v>
      </c>
    </row>
    <row r="480" s="2" customFormat="1">
      <c r="A480" s="42"/>
      <c r="B480" s="43"/>
      <c r="C480" s="44"/>
      <c r="D480" s="223" t="s">
        <v>134</v>
      </c>
      <c r="E480" s="44"/>
      <c r="F480" s="224" t="s">
        <v>882</v>
      </c>
      <c r="G480" s="44"/>
      <c r="H480" s="44"/>
      <c r="I480" s="225"/>
      <c r="J480" s="44"/>
      <c r="K480" s="44"/>
      <c r="L480" s="48"/>
      <c r="M480" s="226"/>
      <c r="N480" s="227"/>
      <c r="O480" s="88"/>
      <c r="P480" s="88"/>
      <c r="Q480" s="88"/>
      <c r="R480" s="88"/>
      <c r="S480" s="88"/>
      <c r="T480" s="89"/>
      <c r="U480" s="42"/>
      <c r="V480" s="42"/>
      <c r="W480" s="42"/>
      <c r="X480" s="42"/>
      <c r="Y480" s="42"/>
      <c r="Z480" s="42"/>
      <c r="AA480" s="42"/>
      <c r="AB480" s="42"/>
      <c r="AC480" s="42"/>
      <c r="AD480" s="42"/>
      <c r="AE480" s="42"/>
      <c r="AT480" s="20" t="s">
        <v>134</v>
      </c>
      <c r="AU480" s="20" t="s">
        <v>89</v>
      </c>
    </row>
    <row r="481" s="2" customFormat="1">
      <c r="A481" s="42"/>
      <c r="B481" s="43"/>
      <c r="C481" s="44"/>
      <c r="D481" s="229" t="s">
        <v>151</v>
      </c>
      <c r="E481" s="44"/>
      <c r="F481" s="230" t="s">
        <v>883</v>
      </c>
      <c r="G481" s="44"/>
      <c r="H481" s="44"/>
      <c r="I481" s="225"/>
      <c r="J481" s="44"/>
      <c r="K481" s="44"/>
      <c r="L481" s="48"/>
      <c r="M481" s="226"/>
      <c r="N481" s="227"/>
      <c r="O481" s="88"/>
      <c r="P481" s="88"/>
      <c r="Q481" s="88"/>
      <c r="R481" s="88"/>
      <c r="S481" s="88"/>
      <c r="T481" s="89"/>
      <c r="U481" s="42"/>
      <c r="V481" s="42"/>
      <c r="W481" s="42"/>
      <c r="X481" s="42"/>
      <c r="Y481" s="42"/>
      <c r="Z481" s="42"/>
      <c r="AA481" s="42"/>
      <c r="AB481" s="42"/>
      <c r="AC481" s="42"/>
      <c r="AD481" s="42"/>
      <c r="AE481" s="42"/>
      <c r="AT481" s="20" t="s">
        <v>151</v>
      </c>
      <c r="AU481" s="20" t="s">
        <v>89</v>
      </c>
    </row>
    <row r="482" s="13" customFormat="1">
      <c r="A482" s="13"/>
      <c r="B482" s="231"/>
      <c r="C482" s="232"/>
      <c r="D482" s="223" t="s">
        <v>153</v>
      </c>
      <c r="E482" s="233" t="s">
        <v>41</v>
      </c>
      <c r="F482" s="234" t="s">
        <v>884</v>
      </c>
      <c r="G482" s="232"/>
      <c r="H482" s="235">
        <v>44</v>
      </c>
      <c r="I482" s="236"/>
      <c r="J482" s="232"/>
      <c r="K482" s="232"/>
      <c r="L482" s="237"/>
      <c r="M482" s="238"/>
      <c r="N482" s="239"/>
      <c r="O482" s="239"/>
      <c r="P482" s="239"/>
      <c r="Q482" s="239"/>
      <c r="R482" s="239"/>
      <c r="S482" s="239"/>
      <c r="T482" s="240"/>
      <c r="U482" s="13"/>
      <c r="V482" s="13"/>
      <c r="W482" s="13"/>
      <c r="X482" s="13"/>
      <c r="Y482" s="13"/>
      <c r="Z482" s="13"/>
      <c r="AA482" s="13"/>
      <c r="AB482" s="13"/>
      <c r="AC482" s="13"/>
      <c r="AD482" s="13"/>
      <c r="AE482" s="13"/>
      <c r="AT482" s="241" t="s">
        <v>153</v>
      </c>
      <c r="AU482" s="241" t="s">
        <v>89</v>
      </c>
      <c r="AV482" s="13" t="s">
        <v>89</v>
      </c>
      <c r="AW482" s="13" t="s">
        <v>42</v>
      </c>
      <c r="AX482" s="13" t="s">
        <v>87</v>
      </c>
      <c r="AY482" s="241" t="s">
        <v>125</v>
      </c>
    </row>
    <row r="483" s="2" customFormat="1" ht="24.15" customHeight="1">
      <c r="A483" s="42"/>
      <c r="B483" s="43"/>
      <c r="C483" s="267" t="s">
        <v>885</v>
      </c>
      <c r="D483" s="267" t="s">
        <v>602</v>
      </c>
      <c r="E483" s="268" t="s">
        <v>886</v>
      </c>
      <c r="F483" s="269" t="s">
        <v>887</v>
      </c>
      <c r="G483" s="270" t="s">
        <v>435</v>
      </c>
      <c r="H483" s="271">
        <v>44</v>
      </c>
      <c r="I483" s="272"/>
      <c r="J483" s="273">
        <f>ROUND(I483*H483,2)</f>
        <v>0</v>
      </c>
      <c r="K483" s="274"/>
      <c r="L483" s="275"/>
      <c r="M483" s="276" t="s">
        <v>41</v>
      </c>
      <c r="N483" s="277" t="s">
        <v>51</v>
      </c>
      <c r="O483" s="88"/>
      <c r="P483" s="219">
        <f>O483*H483</f>
        <v>0</v>
      </c>
      <c r="Q483" s="219">
        <v>0.00027</v>
      </c>
      <c r="R483" s="219">
        <f>Q483*H483</f>
        <v>0.01188</v>
      </c>
      <c r="S483" s="219">
        <v>0</v>
      </c>
      <c r="T483" s="220">
        <f>S483*H483</f>
        <v>0</v>
      </c>
      <c r="U483" s="42"/>
      <c r="V483" s="42"/>
      <c r="W483" s="42"/>
      <c r="X483" s="42"/>
      <c r="Y483" s="42"/>
      <c r="Z483" s="42"/>
      <c r="AA483" s="42"/>
      <c r="AB483" s="42"/>
      <c r="AC483" s="42"/>
      <c r="AD483" s="42"/>
      <c r="AE483" s="42"/>
      <c r="AR483" s="221" t="s">
        <v>168</v>
      </c>
      <c r="AT483" s="221" t="s">
        <v>602</v>
      </c>
      <c r="AU483" s="221" t="s">
        <v>89</v>
      </c>
      <c r="AY483" s="20" t="s">
        <v>125</v>
      </c>
      <c r="BE483" s="222">
        <f>IF(N483="základní",J483,0)</f>
        <v>0</v>
      </c>
      <c r="BF483" s="222">
        <f>IF(N483="snížená",J483,0)</f>
        <v>0</v>
      </c>
      <c r="BG483" s="222">
        <f>IF(N483="zákl. přenesená",J483,0)</f>
        <v>0</v>
      </c>
      <c r="BH483" s="222">
        <f>IF(N483="sníž. přenesená",J483,0)</f>
        <v>0</v>
      </c>
      <c r="BI483" s="222">
        <f>IF(N483="nulová",J483,0)</f>
        <v>0</v>
      </c>
      <c r="BJ483" s="20" t="s">
        <v>87</v>
      </c>
      <c r="BK483" s="222">
        <f>ROUND(I483*H483,2)</f>
        <v>0</v>
      </c>
      <c r="BL483" s="20" t="s">
        <v>147</v>
      </c>
      <c r="BM483" s="221" t="s">
        <v>888</v>
      </c>
    </row>
    <row r="484" s="2" customFormat="1">
      <c r="A484" s="42"/>
      <c r="B484" s="43"/>
      <c r="C484" s="44"/>
      <c r="D484" s="223" t="s">
        <v>134</v>
      </c>
      <c r="E484" s="44"/>
      <c r="F484" s="224" t="s">
        <v>887</v>
      </c>
      <c r="G484" s="44"/>
      <c r="H484" s="44"/>
      <c r="I484" s="225"/>
      <c r="J484" s="44"/>
      <c r="K484" s="44"/>
      <c r="L484" s="48"/>
      <c r="M484" s="226"/>
      <c r="N484" s="227"/>
      <c r="O484" s="88"/>
      <c r="P484" s="88"/>
      <c r="Q484" s="88"/>
      <c r="R484" s="88"/>
      <c r="S484" s="88"/>
      <c r="T484" s="89"/>
      <c r="U484" s="42"/>
      <c r="V484" s="42"/>
      <c r="W484" s="42"/>
      <c r="X484" s="42"/>
      <c r="Y484" s="42"/>
      <c r="Z484" s="42"/>
      <c r="AA484" s="42"/>
      <c r="AB484" s="42"/>
      <c r="AC484" s="42"/>
      <c r="AD484" s="42"/>
      <c r="AE484" s="42"/>
      <c r="AT484" s="20" t="s">
        <v>134</v>
      </c>
      <c r="AU484" s="20" t="s">
        <v>89</v>
      </c>
    </row>
    <row r="485" s="13" customFormat="1">
      <c r="A485" s="13"/>
      <c r="B485" s="231"/>
      <c r="C485" s="232"/>
      <c r="D485" s="223" t="s">
        <v>153</v>
      </c>
      <c r="E485" s="233" t="s">
        <v>41</v>
      </c>
      <c r="F485" s="234" t="s">
        <v>884</v>
      </c>
      <c r="G485" s="232"/>
      <c r="H485" s="235">
        <v>44</v>
      </c>
      <c r="I485" s="236"/>
      <c r="J485" s="232"/>
      <c r="K485" s="232"/>
      <c r="L485" s="237"/>
      <c r="M485" s="238"/>
      <c r="N485" s="239"/>
      <c r="O485" s="239"/>
      <c r="P485" s="239"/>
      <c r="Q485" s="239"/>
      <c r="R485" s="239"/>
      <c r="S485" s="239"/>
      <c r="T485" s="240"/>
      <c r="U485" s="13"/>
      <c r="V485" s="13"/>
      <c r="W485" s="13"/>
      <c r="X485" s="13"/>
      <c r="Y485" s="13"/>
      <c r="Z485" s="13"/>
      <c r="AA485" s="13"/>
      <c r="AB485" s="13"/>
      <c r="AC485" s="13"/>
      <c r="AD485" s="13"/>
      <c r="AE485" s="13"/>
      <c r="AT485" s="241" t="s">
        <v>153</v>
      </c>
      <c r="AU485" s="241" t="s">
        <v>89</v>
      </c>
      <c r="AV485" s="13" t="s">
        <v>89</v>
      </c>
      <c r="AW485" s="13" t="s">
        <v>42</v>
      </c>
      <c r="AX485" s="13" t="s">
        <v>87</v>
      </c>
      <c r="AY485" s="241" t="s">
        <v>125</v>
      </c>
    </row>
    <row r="486" s="2" customFormat="1" ht="33" customHeight="1">
      <c r="A486" s="42"/>
      <c r="B486" s="43"/>
      <c r="C486" s="209" t="s">
        <v>889</v>
      </c>
      <c r="D486" s="209" t="s">
        <v>128</v>
      </c>
      <c r="E486" s="210" t="s">
        <v>890</v>
      </c>
      <c r="F486" s="211" t="s">
        <v>891</v>
      </c>
      <c r="G486" s="212" t="s">
        <v>435</v>
      </c>
      <c r="H486" s="213">
        <v>3</v>
      </c>
      <c r="I486" s="214"/>
      <c r="J486" s="215">
        <f>ROUND(I486*H486,2)</f>
        <v>0</v>
      </c>
      <c r="K486" s="216"/>
      <c r="L486" s="48"/>
      <c r="M486" s="217" t="s">
        <v>41</v>
      </c>
      <c r="N486" s="218" t="s">
        <v>51</v>
      </c>
      <c r="O486" s="88"/>
      <c r="P486" s="219">
        <f>O486*H486</f>
        <v>0</v>
      </c>
      <c r="Q486" s="219">
        <v>0</v>
      </c>
      <c r="R486" s="219">
        <f>Q486*H486</f>
        <v>0</v>
      </c>
      <c r="S486" s="219">
        <v>0</v>
      </c>
      <c r="T486" s="220">
        <f>S486*H486</f>
        <v>0</v>
      </c>
      <c r="U486" s="42"/>
      <c r="V486" s="42"/>
      <c r="W486" s="42"/>
      <c r="X486" s="42"/>
      <c r="Y486" s="42"/>
      <c r="Z486" s="42"/>
      <c r="AA486" s="42"/>
      <c r="AB486" s="42"/>
      <c r="AC486" s="42"/>
      <c r="AD486" s="42"/>
      <c r="AE486" s="42"/>
      <c r="AR486" s="221" t="s">
        <v>147</v>
      </c>
      <c r="AT486" s="221" t="s">
        <v>128</v>
      </c>
      <c r="AU486" s="221" t="s">
        <v>89</v>
      </c>
      <c r="AY486" s="20" t="s">
        <v>125</v>
      </c>
      <c r="BE486" s="222">
        <f>IF(N486="základní",J486,0)</f>
        <v>0</v>
      </c>
      <c r="BF486" s="222">
        <f>IF(N486="snížená",J486,0)</f>
        <v>0</v>
      </c>
      <c r="BG486" s="222">
        <f>IF(N486="zákl. přenesená",J486,0)</f>
        <v>0</v>
      </c>
      <c r="BH486" s="222">
        <f>IF(N486="sníž. přenesená",J486,0)</f>
        <v>0</v>
      </c>
      <c r="BI486" s="222">
        <f>IF(N486="nulová",J486,0)</f>
        <v>0</v>
      </c>
      <c r="BJ486" s="20" t="s">
        <v>87</v>
      </c>
      <c r="BK486" s="222">
        <f>ROUND(I486*H486,2)</f>
        <v>0</v>
      </c>
      <c r="BL486" s="20" t="s">
        <v>147</v>
      </c>
      <c r="BM486" s="221" t="s">
        <v>892</v>
      </c>
    </row>
    <row r="487" s="2" customFormat="1">
      <c r="A487" s="42"/>
      <c r="B487" s="43"/>
      <c r="C487" s="44"/>
      <c r="D487" s="223" t="s">
        <v>134</v>
      </c>
      <c r="E487" s="44"/>
      <c r="F487" s="224" t="s">
        <v>893</v>
      </c>
      <c r="G487" s="44"/>
      <c r="H487" s="44"/>
      <c r="I487" s="225"/>
      <c r="J487" s="44"/>
      <c r="K487" s="44"/>
      <c r="L487" s="48"/>
      <c r="M487" s="226"/>
      <c r="N487" s="227"/>
      <c r="O487" s="88"/>
      <c r="P487" s="88"/>
      <c r="Q487" s="88"/>
      <c r="R487" s="88"/>
      <c r="S487" s="88"/>
      <c r="T487" s="89"/>
      <c r="U487" s="42"/>
      <c r="V487" s="42"/>
      <c r="W487" s="42"/>
      <c r="X487" s="42"/>
      <c r="Y487" s="42"/>
      <c r="Z487" s="42"/>
      <c r="AA487" s="42"/>
      <c r="AB487" s="42"/>
      <c r="AC487" s="42"/>
      <c r="AD487" s="42"/>
      <c r="AE487" s="42"/>
      <c r="AT487" s="20" t="s">
        <v>134</v>
      </c>
      <c r="AU487" s="20" t="s">
        <v>89</v>
      </c>
    </row>
    <row r="488" s="2" customFormat="1">
      <c r="A488" s="42"/>
      <c r="B488" s="43"/>
      <c r="C488" s="44"/>
      <c r="D488" s="229" t="s">
        <v>151</v>
      </c>
      <c r="E488" s="44"/>
      <c r="F488" s="230" t="s">
        <v>894</v>
      </c>
      <c r="G488" s="44"/>
      <c r="H488" s="44"/>
      <c r="I488" s="225"/>
      <c r="J488" s="44"/>
      <c r="K488" s="44"/>
      <c r="L488" s="48"/>
      <c r="M488" s="226"/>
      <c r="N488" s="227"/>
      <c r="O488" s="88"/>
      <c r="P488" s="88"/>
      <c r="Q488" s="88"/>
      <c r="R488" s="88"/>
      <c r="S488" s="88"/>
      <c r="T488" s="89"/>
      <c r="U488" s="42"/>
      <c r="V488" s="42"/>
      <c r="W488" s="42"/>
      <c r="X488" s="42"/>
      <c r="Y488" s="42"/>
      <c r="Z488" s="42"/>
      <c r="AA488" s="42"/>
      <c r="AB488" s="42"/>
      <c r="AC488" s="42"/>
      <c r="AD488" s="42"/>
      <c r="AE488" s="42"/>
      <c r="AT488" s="20" t="s">
        <v>151</v>
      </c>
      <c r="AU488" s="20" t="s">
        <v>89</v>
      </c>
    </row>
    <row r="489" s="13" customFormat="1">
      <c r="A489" s="13"/>
      <c r="B489" s="231"/>
      <c r="C489" s="232"/>
      <c r="D489" s="223" t="s">
        <v>153</v>
      </c>
      <c r="E489" s="233" t="s">
        <v>41</v>
      </c>
      <c r="F489" s="234" t="s">
        <v>895</v>
      </c>
      <c r="G489" s="232"/>
      <c r="H489" s="235">
        <v>3</v>
      </c>
      <c r="I489" s="236"/>
      <c r="J489" s="232"/>
      <c r="K489" s="232"/>
      <c r="L489" s="237"/>
      <c r="M489" s="238"/>
      <c r="N489" s="239"/>
      <c r="O489" s="239"/>
      <c r="P489" s="239"/>
      <c r="Q489" s="239"/>
      <c r="R489" s="239"/>
      <c r="S489" s="239"/>
      <c r="T489" s="240"/>
      <c r="U489" s="13"/>
      <c r="V489" s="13"/>
      <c r="W489" s="13"/>
      <c r="X489" s="13"/>
      <c r="Y489" s="13"/>
      <c r="Z489" s="13"/>
      <c r="AA489" s="13"/>
      <c r="AB489" s="13"/>
      <c r="AC489" s="13"/>
      <c r="AD489" s="13"/>
      <c r="AE489" s="13"/>
      <c r="AT489" s="241" t="s">
        <v>153</v>
      </c>
      <c r="AU489" s="241" t="s">
        <v>89</v>
      </c>
      <c r="AV489" s="13" t="s">
        <v>89</v>
      </c>
      <c r="AW489" s="13" t="s">
        <v>42</v>
      </c>
      <c r="AX489" s="13" t="s">
        <v>87</v>
      </c>
      <c r="AY489" s="241" t="s">
        <v>125</v>
      </c>
    </row>
    <row r="490" s="2" customFormat="1" ht="24.15" customHeight="1">
      <c r="A490" s="42"/>
      <c r="B490" s="43"/>
      <c r="C490" s="267" t="s">
        <v>896</v>
      </c>
      <c r="D490" s="267" t="s">
        <v>602</v>
      </c>
      <c r="E490" s="268" t="s">
        <v>897</v>
      </c>
      <c r="F490" s="269" t="s">
        <v>898</v>
      </c>
      <c r="G490" s="270" t="s">
        <v>435</v>
      </c>
      <c r="H490" s="271">
        <v>3.0449999999999999</v>
      </c>
      <c r="I490" s="272"/>
      <c r="J490" s="273">
        <f>ROUND(I490*H490,2)</f>
        <v>0</v>
      </c>
      <c r="K490" s="274"/>
      <c r="L490" s="275"/>
      <c r="M490" s="276" t="s">
        <v>41</v>
      </c>
      <c r="N490" s="277" t="s">
        <v>51</v>
      </c>
      <c r="O490" s="88"/>
      <c r="P490" s="219">
        <f>O490*H490</f>
        <v>0</v>
      </c>
      <c r="Q490" s="219">
        <v>0.00042999999999999999</v>
      </c>
      <c r="R490" s="219">
        <f>Q490*H490</f>
        <v>0.0013093499999999999</v>
      </c>
      <c r="S490" s="219">
        <v>0</v>
      </c>
      <c r="T490" s="220">
        <f>S490*H490</f>
        <v>0</v>
      </c>
      <c r="U490" s="42"/>
      <c r="V490" s="42"/>
      <c r="W490" s="42"/>
      <c r="X490" s="42"/>
      <c r="Y490" s="42"/>
      <c r="Z490" s="42"/>
      <c r="AA490" s="42"/>
      <c r="AB490" s="42"/>
      <c r="AC490" s="42"/>
      <c r="AD490" s="42"/>
      <c r="AE490" s="42"/>
      <c r="AR490" s="221" t="s">
        <v>168</v>
      </c>
      <c r="AT490" s="221" t="s">
        <v>602</v>
      </c>
      <c r="AU490" s="221" t="s">
        <v>89</v>
      </c>
      <c r="AY490" s="20" t="s">
        <v>125</v>
      </c>
      <c r="BE490" s="222">
        <f>IF(N490="základní",J490,0)</f>
        <v>0</v>
      </c>
      <c r="BF490" s="222">
        <f>IF(N490="snížená",J490,0)</f>
        <v>0</v>
      </c>
      <c r="BG490" s="222">
        <f>IF(N490="zákl. přenesená",J490,0)</f>
        <v>0</v>
      </c>
      <c r="BH490" s="222">
        <f>IF(N490="sníž. přenesená",J490,0)</f>
        <v>0</v>
      </c>
      <c r="BI490" s="222">
        <f>IF(N490="nulová",J490,0)</f>
        <v>0</v>
      </c>
      <c r="BJ490" s="20" t="s">
        <v>87</v>
      </c>
      <c r="BK490" s="222">
        <f>ROUND(I490*H490,2)</f>
        <v>0</v>
      </c>
      <c r="BL490" s="20" t="s">
        <v>147</v>
      </c>
      <c r="BM490" s="221" t="s">
        <v>899</v>
      </c>
    </row>
    <row r="491" s="2" customFormat="1">
      <c r="A491" s="42"/>
      <c r="B491" s="43"/>
      <c r="C491" s="44"/>
      <c r="D491" s="223" t="s">
        <v>134</v>
      </c>
      <c r="E491" s="44"/>
      <c r="F491" s="224" t="s">
        <v>898</v>
      </c>
      <c r="G491" s="44"/>
      <c r="H491" s="44"/>
      <c r="I491" s="225"/>
      <c r="J491" s="44"/>
      <c r="K491" s="44"/>
      <c r="L491" s="48"/>
      <c r="M491" s="226"/>
      <c r="N491" s="227"/>
      <c r="O491" s="88"/>
      <c r="P491" s="88"/>
      <c r="Q491" s="88"/>
      <c r="R491" s="88"/>
      <c r="S491" s="88"/>
      <c r="T491" s="89"/>
      <c r="U491" s="42"/>
      <c r="V491" s="42"/>
      <c r="W491" s="42"/>
      <c r="X491" s="42"/>
      <c r="Y491" s="42"/>
      <c r="Z491" s="42"/>
      <c r="AA491" s="42"/>
      <c r="AB491" s="42"/>
      <c r="AC491" s="42"/>
      <c r="AD491" s="42"/>
      <c r="AE491" s="42"/>
      <c r="AT491" s="20" t="s">
        <v>134</v>
      </c>
      <c r="AU491" s="20" t="s">
        <v>89</v>
      </c>
    </row>
    <row r="492" s="13" customFormat="1">
      <c r="A492" s="13"/>
      <c r="B492" s="231"/>
      <c r="C492" s="232"/>
      <c r="D492" s="223" t="s">
        <v>153</v>
      </c>
      <c r="E492" s="233" t="s">
        <v>41</v>
      </c>
      <c r="F492" s="234" t="s">
        <v>895</v>
      </c>
      <c r="G492" s="232"/>
      <c r="H492" s="235">
        <v>3</v>
      </c>
      <c r="I492" s="236"/>
      <c r="J492" s="232"/>
      <c r="K492" s="232"/>
      <c r="L492" s="237"/>
      <c r="M492" s="238"/>
      <c r="N492" s="239"/>
      <c r="O492" s="239"/>
      <c r="P492" s="239"/>
      <c r="Q492" s="239"/>
      <c r="R492" s="239"/>
      <c r="S492" s="239"/>
      <c r="T492" s="240"/>
      <c r="U492" s="13"/>
      <c r="V492" s="13"/>
      <c r="W492" s="13"/>
      <c r="X492" s="13"/>
      <c r="Y492" s="13"/>
      <c r="Z492" s="13"/>
      <c r="AA492" s="13"/>
      <c r="AB492" s="13"/>
      <c r="AC492" s="13"/>
      <c r="AD492" s="13"/>
      <c r="AE492" s="13"/>
      <c r="AT492" s="241" t="s">
        <v>153</v>
      </c>
      <c r="AU492" s="241" t="s">
        <v>89</v>
      </c>
      <c r="AV492" s="13" t="s">
        <v>89</v>
      </c>
      <c r="AW492" s="13" t="s">
        <v>42</v>
      </c>
      <c r="AX492" s="13" t="s">
        <v>87</v>
      </c>
      <c r="AY492" s="241" t="s">
        <v>125</v>
      </c>
    </row>
    <row r="493" s="13" customFormat="1">
      <c r="A493" s="13"/>
      <c r="B493" s="231"/>
      <c r="C493" s="232"/>
      <c r="D493" s="223" t="s">
        <v>153</v>
      </c>
      <c r="E493" s="232"/>
      <c r="F493" s="234" t="s">
        <v>900</v>
      </c>
      <c r="G493" s="232"/>
      <c r="H493" s="235">
        <v>3.0449999999999999</v>
      </c>
      <c r="I493" s="236"/>
      <c r="J493" s="232"/>
      <c r="K493" s="232"/>
      <c r="L493" s="237"/>
      <c r="M493" s="238"/>
      <c r="N493" s="239"/>
      <c r="O493" s="239"/>
      <c r="P493" s="239"/>
      <c r="Q493" s="239"/>
      <c r="R493" s="239"/>
      <c r="S493" s="239"/>
      <c r="T493" s="240"/>
      <c r="U493" s="13"/>
      <c r="V493" s="13"/>
      <c r="W493" s="13"/>
      <c r="X493" s="13"/>
      <c r="Y493" s="13"/>
      <c r="Z493" s="13"/>
      <c r="AA493" s="13"/>
      <c r="AB493" s="13"/>
      <c r="AC493" s="13"/>
      <c r="AD493" s="13"/>
      <c r="AE493" s="13"/>
      <c r="AT493" s="241" t="s">
        <v>153</v>
      </c>
      <c r="AU493" s="241" t="s">
        <v>89</v>
      </c>
      <c r="AV493" s="13" t="s">
        <v>89</v>
      </c>
      <c r="AW493" s="13" t="s">
        <v>4</v>
      </c>
      <c r="AX493" s="13" t="s">
        <v>87</v>
      </c>
      <c r="AY493" s="241" t="s">
        <v>125</v>
      </c>
    </row>
    <row r="494" s="2" customFormat="1" ht="21.75" customHeight="1">
      <c r="A494" s="42"/>
      <c r="B494" s="43"/>
      <c r="C494" s="209" t="s">
        <v>901</v>
      </c>
      <c r="D494" s="209" t="s">
        <v>128</v>
      </c>
      <c r="E494" s="210" t="s">
        <v>902</v>
      </c>
      <c r="F494" s="211" t="s">
        <v>903</v>
      </c>
      <c r="G494" s="212" t="s">
        <v>435</v>
      </c>
      <c r="H494" s="213">
        <v>47</v>
      </c>
      <c r="I494" s="214"/>
      <c r="J494" s="215">
        <f>ROUND(I494*H494,2)</f>
        <v>0</v>
      </c>
      <c r="K494" s="216"/>
      <c r="L494" s="48"/>
      <c r="M494" s="217" t="s">
        <v>41</v>
      </c>
      <c r="N494" s="218" t="s">
        <v>51</v>
      </c>
      <c r="O494" s="88"/>
      <c r="P494" s="219">
        <f>O494*H494</f>
        <v>0</v>
      </c>
      <c r="Q494" s="219">
        <v>0</v>
      </c>
      <c r="R494" s="219">
        <f>Q494*H494</f>
        <v>0</v>
      </c>
      <c r="S494" s="219">
        <v>0.00069999999999999999</v>
      </c>
      <c r="T494" s="220">
        <f>S494*H494</f>
        <v>0.032899999999999999</v>
      </c>
      <c r="U494" s="42"/>
      <c r="V494" s="42"/>
      <c r="W494" s="42"/>
      <c r="X494" s="42"/>
      <c r="Y494" s="42"/>
      <c r="Z494" s="42"/>
      <c r="AA494" s="42"/>
      <c r="AB494" s="42"/>
      <c r="AC494" s="42"/>
      <c r="AD494" s="42"/>
      <c r="AE494" s="42"/>
      <c r="AR494" s="221" t="s">
        <v>147</v>
      </c>
      <c r="AT494" s="221" t="s">
        <v>128</v>
      </c>
      <c r="AU494" s="221" t="s">
        <v>89</v>
      </c>
      <c r="AY494" s="20" t="s">
        <v>125</v>
      </c>
      <c r="BE494" s="222">
        <f>IF(N494="základní",J494,0)</f>
        <v>0</v>
      </c>
      <c r="BF494" s="222">
        <f>IF(N494="snížená",J494,0)</f>
        <v>0</v>
      </c>
      <c r="BG494" s="222">
        <f>IF(N494="zákl. přenesená",J494,0)</f>
        <v>0</v>
      </c>
      <c r="BH494" s="222">
        <f>IF(N494="sníž. přenesená",J494,0)</f>
        <v>0</v>
      </c>
      <c r="BI494" s="222">
        <f>IF(N494="nulová",J494,0)</f>
        <v>0</v>
      </c>
      <c r="BJ494" s="20" t="s">
        <v>87</v>
      </c>
      <c r="BK494" s="222">
        <f>ROUND(I494*H494,2)</f>
        <v>0</v>
      </c>
      <c r="BL494" s="20" t="s">
        <v>147</v>
      </c>
      <c r="BM494" s="221" t="s">
        <v>904</v>
      </c>
    </row>
    <row r="495" s="2" customFormat="1">
      <c r="A495" s="42"/>
      <c r="B495" s="43"/>
      <c r="C495" s="44"/>
      <c r="D495" s="223" t="s">
        <v>134</v>
      </c>
      <c r="E495" s="44"/>
      <c r="F495" s="224" t="s">
        <v>905</v>
      </c>
      <c r="G495" s="44"/>
      <c r="H495" s="44"/>
      <c r="I495" s="225"/>
      <c r="J495" s="44"/>
      <c r="K495" s="44"/>
      <c r="L495" s="48"/>
      <c r="M495" s="226"/>
      <c r="N495" s="227"/>
      <c r="O495" s="88"/>
      <c r="P495" s="88"/>
      <c r="Q495" s="88"/>
      <c r="R495" s="88"/>
      <c r="S495" s="88"/>
      <c r="T495" s="89"/>
      <c r="U495" s="42"/>
      <c r="V495" s="42"/>
      <c r="W495" s="42"/>
      <c r="X495" s="42"/>
      <c r="Y495" s="42"/>
      <c r="Z495" s="42"/>
      <c r="AA495" s="42"/>
      <c r="AB495" s="42"/>
      <c r="AC495" s="42"/>
      <c r="AD495" s="42"/>
      <c r="AE495" s="42"/>
      <c r="AT495" s="20" t="s">
        <v>134</v>
      </c>
      <c r="AU495" s="20" t="s">
        <v>89</v>
      </c>
    </row>
    <row r="496" s="2" customFormat="1">
      <c r="A496" s="42"/>
      <c r="B496" s="43"/>
      <c r="C496" s="44"/>
      <c r="D496" s="229" t="s">
        <v>151</v>
      </c>
      <c r="E496" s="44"/>
      <c r="F496" s="230" t="s">
        <v>906</v>
      </c>
      <c r="G496" s="44"/>
      <c r="H496" s="44"/>
      <c r="I496" s="225"/>
      <c r="J496" s="44"/>
      <c r="K496" s="44"/>
      <c r="L496" s="48"/>
      <c r="M496" s="226"/>
      <c r="N496" s="227"/>
      <c r="O496" s="88"/>
      <c r="P496" s="88"/>
      <c r="Q496" s="88"/>
      <c r="R496" s="88"/>
      <c r="S496" s="88"/>
      <c r="T496" s="89"/>
      <c r="U496" s="42"/>
      <c r="V496" s="42"/>
      <c r="W496" s="42"/>
      <c r="X496" s="42"/>
      <c r="Y496" s="42"/>
      <c r="Z496" s="42"/>
      <c r="AA496" s="42"/>
      <c r="AB496" s="42"/>
      <c r="AC496" s="42"/>
      <c r="AD496" s="42"/>
      <c r="AE496" s="42"/>
      <c r="AT496" s="20" t="s">
        <v>151</v>
      </c>
      <c r="AU496" s="20" t="s">
        <v>89</v>
      </c>
    </row>
    <row r="497" s="13" customFormat="1">
      <c r="A497" s="13"/>
      <c r="B497" s="231"/>
      <c r="C497" s="232"/>
      <c r="D497" s="223" t="s">
        <v>153</v>
      </c>
      <c r="E497" s="233" t="s">
        <v>41</v>
      </c>
      <c r="F497" s="234" t="s">
        <v>907</v>
      </c>
      <c r="G497" s="232"/>
      <c r="H497" s="235">
        <v>47</v>
      </c>
      <c r="I497" s="236"/>
      <c r="J497" s="232"/>
      <c r="K497" s="232"/>
      <c r="L497" s="237"/>
      <c r="M497" s="238"/>
      <c r="N497" s="239"/>
      <c r="O497" s="239"/>
      <c r="P497" s="239"/>
      <c r="Q497" s="239"/>
      <c r="R497" s="239"/>
      <c r="S497" s="239"/>
      <c r="T497" s="240"/>
      <c r="U497" s="13"/>
      <c r="V497" s="13"/>
      <c r="W497" s="13"/>
      <c r="X497" s="13"/>
      <c r="Y497" s="13"/>
      <c r="Z497" s="13"/>
      <c r="AA497" s="13"/>
      <c r="AB497" s="13"/>
      <c r="AC497" s="13"/>
      <c r="AD497" s="13"/>
      <c r="AE497" s="13"/>
      <c r="AT497" s="241" t="s">
        <v>153</v>
      </c>
      <c r="AU497" s="241" t="s">
        <v>89</v>
      </c>
      <c r="AV497" s="13" t="s">
        <v>89</v>
      </c>
      <c r="AW497" s="13" t="s">
        <v>42</v>
      </c>
      <c r="AX497" s="13" t="s">
        <v>87</v>
      </c>
      <c r="AY497" s="241" t="s">
        <v>125</v>
      </c>
    </row>
    <row r="498" s="2" customFormat="1" ht="16.5" customHeight="1">
      <c r="A498" s="42"/>
      <c r="B498" s="43"/>
      <c r="C498" s="209" t="s">
        <v>908</v>
      </c>
      <c r="D498" s="209" t="s">
        <v>128</v>
      </c>
      <c r="E498" s="210" t="s">
        <v>909</v>
      </c>
      <c r="F498" s="211" t="s">
        <v>910</v>
      </c>
      <c r="G498" s="212" t="s">
        <v>752</v>
      </c>
      <c r="H498" s="213">
        <v>10</v>
      </c>
      <c r="I498" s="214"/>
      <c r="J498" s="215">
        <f>ROUND(I498*H498,2)</f>
        <v>0</v>
      </c>
      <c r="K498" s="216"/>
      <c r="L498" s="48"/>
      <c r="M498" s="217" t="s">
        <v>41</v>
      </c>
      <c r="N498" s="218" t="s">
        <v>51</v>
      </c>
      <c r="O498" s="88"/>
      <c r="P498" s="219">
        <f>O498*H498</f>
        <v>0</v>
      </c>
      <c r="Q498" s="219">
        <v>0.00024000000000000001</v>
      </c>
      <c r="R498" s="219">
        <f>Q498*H498</f>
        <v>0.0024000000000000002</v>
      </c>
      <c r="S498" s="219">
        <v>0</v>
      </c>
      <c r="T498" s="220">
        <f>S498*H498</f>
        <v>0</v>
      </c>
      <c r="U498" s="42"/>
      <c r="V498" s="42"/>
      <c r="W498" s="42"/>
      <c r="X498" s="42"/>
      <c r="Y498" s="42"/>
      <c r="Z498" s="42"/>
      <c r="AA498" s="42"/>
      <c r="AB498" s="42"/>
      <c r="AC498" s="42"/>
      <c r="AD498" s="42"/>
      <c r="AE498" s="42"/>
      <c r="AR498" s="221" t="s">
        <v>147</v>
      </c>
      <c r="AT498" s="221" t="s">
        <v>128</v>
      </c>
      <c r="AU498" s="221" t="s">
        <v>89</v>
      </c>
      <c r="AY498" s="20" t="s">
        <v>125</v>
      </c>
      <c r="BE498" s="222">
        <f>IF(N498="základní",J498,0)</f>
        <v>0</v>
      </c>
      <c r="BF498" s="222">
        <f>IF(N498="snížená",J498,0)</f>
        <v>0</v>
      </c>
      <c r="BG498" s="222">
        <f>IF(N498="zákl. přenesená",J498,0)</f>
        <v>0</v>
      </c>
      <c r="BH498" s="222">
        <f>IF(N498="sníž. přenesená",J498,0)</f>
        <v>0</v>
      </c>
      <c r="BI498" s="222">
        <f>IF(N498="nulová",J498,0)</f>
        <v>0</v>
      </c>
      <c r="BJ498" s="20" t="s">
        <v>87</v>
      </c>
      <c r="BK498" s="222">
        <f>ROUND(I498*H498,2)</f>
        <v>0</v>
      </c>
      <c r="BL498" s="20" t="s">
        <v>147</v>
      </c>
      <c r="BM498" s="221" t="s">
        <v>911</v>
      </c>
    </row>
    <row r="499" s="2" customFormat="1">
      <c r="A499" s="42"/>
      <c r="B499" s="43"/>
      <c r="C499" s="44"/>
      <c r="D499" s="223" t="s">
        <v>134</v>
      </c>
      <c r="E499" s="44"/>
      <c r="F499" s="224" t="s">
        <v>912</v>
      </c>
      <c r="G499" s="44"/>
      <c r="H499" s="44"/>
      <c r="I499" s="225"/>
      <c r="J499" s="44"/>
      <c r="K499" s="44"/>
      <c r="L499" s="48"/>
      <c r="M499" s="226"/>
      <c r="N499" s="227"/>
      <c r="O499" s="88"/>
      <c r="P499" s="88"/>
      <c r="Q499" s="88"/>
      <c r="R499" s="88"/>
      <c r="S499" s="88"/>
      <c r="T499" s="89"/>
      <c r="U499" s="42"/>
      <c r="V499" s="42"/>
      <c r="W499" s="42"/>
      <c r="X499" s="42"/>
      <c r="Y499" s="42"/>
      <c r="Z499" s="42"/>
      <c r="AA499" s="42"/>
      <c r="AB499" s="42"/>
      <c r="AC499" s="42"/>
      <c r="AD499" s="42"/>
      <c r="AE499" s="42"/>
      <c r="AT499" s="20" t="s">
        <v>134</v>
      </c>
      <c r="AU499" s="20" t="s">
        <v>89</v>
      </c>
    </row>
    <row r="500" s="2" customFormat="1">
      <c r="A500" s="42"/>
      <c r="B500" s="43"/>
      <c r="C500" s="44"/>
      <c r="D500" s="229" t="s">
        <v>151</v>
      </c>
      <c r="E500" s="44"/>
      <c r="F500" s="230" t="s">
        <v>913</v>
      </c>
      <c r="G500" s="44"/>
      <c r="H500" s="44"/>
      <c r="I500" s="225"/>
      <c r="J500" s="44"/>
      <c r="K500" s="44"/>
      <c r="L500" s="48"/>
      <c r="M500" s="226"/>
      <c r="N500" s="227"/>
      <c r="O500" s="88"/>
      <c r="P500" s="88"/>
      <c r="Q500" s="88"/>
      <c r="R500" s="88"/>
      <c r="S500" s="88"/>
      <c r="T500" s="89"/>
      <c r="U500" s="42"/>
      <c r="V500" s="42"/>
      <c r="W500" s="42"/>
      <c r="X500" s="42"/>
      <c r="Y500" s="42"/>
      <c r="Z500" s="42"/>
      <c r="AA500" s="42"/>
      <c r="AB500" s="42"/>
      <c r="AC500" s="42"/>
      <c r="AD500" s="42"/>
      <c r="AE500" s="42"/>
      <c r="AT500" s="20" t="s">
        <v>151</v>
      </c>
      <c r="AU500" s="20" t="s">
        <v>89</v>
      </c>
    </row>
    <row r="501" s="13" customFormat="1">
      <c r="A501" s="13"/>
      <c r="B501" s="231"/>
      <c r="C501" s="232"/>
      <c r="D501" s="223" t="s">
        <v>153</v>
      </c>
      <c r="E501" s="233" t="s">
        <v>41</v>
      </c>
      <c r="F501" s="234" t="s">
        <v>756</v>
      </c>
      <c r="G501" s="232"/>
      <c r="H501" s="235">
        <v>10</v>
      </c>
      <c r="I501" s="236"/>
      <c r="J501" s="232"/>
      <c r="K501" s="232"/>
      <c r="L501" s="237"/>
      <c r="M501" s="238"/>
      <c r="N501" s="239"/>
      <c r="O501" s="239"/>
      <c r="P501" s="239"/>
      <c r="Q501" s="239"/>
      <c r="R501" s="239"/>
      <c r="S501" s="239"/>
      <c r="T501" s="240"/>
      <c r="U501" s="13"/>
      <c r="V501" s="13"/>
      <c r="W501" s="13"/>
      <c r="X501" s="13"/>
      <c r="Y501" s="13"/>
      <c r="Z501" s="13"/>
      <c r="AA501" s="13"/>
      <c r="AB501" s="13"/>
      <c r="AC501" s="13"/>
      <c r="AD501" s="13"/>
      <c r="AE501" s="13"/>
      <c r="AT501" s="241" t="s">
        <v>153</v>
      </c>
      <c r="AU501" s="241" t="s">
        <v>89</v>
      </c>
      <c r="AV501" s="13" t="s">
        <v>89</v>
      </c>
      <c r="AW501" s="13" t="s">
        <v>42</v>
      </c>
      <c r="AX501" s="13" t="s">
        <v>87</v>
      </c>
      <c r="AY501" s="241" t="s">
        <v>125</v>
      </c>
    </row>
    <row r="502" s="2" customFormat="1" ht="16.5" customHeight="1">
      <c r="A502" s="42"/>
      <c r="B502" s="43"/>
      <c r="C502" s="209" t="s">
        <v>914</v>
      </c>
      <c r="D502" s="209" t="s">
        <v>128</v>
      </c>
      <c r="E502" s="210" t="s">
        <v>915</v>
      </c>
      <c r="F502" s="211" t="s">
        <v>916</v>
      </c>
      <c r="G502" s="212" t="s">
        <v>752</v>
      </c>
      <c r="H502" s="213">
        <v>1</v>
      </c>
      <c r="I502" s="214"/>
      <c r="J502" s="215">
        <f>ROUND(I502*H502,2)</f>
        <v>0</v>
      </c>
      <c r="K502" s="216"/>
      <c r="L502" s="48"/>
      <c r="M502" s="217" t="s">
        <v>41</v>
      </c>
      <c r="N502" s="218" t="s">
        <v>51</v>
      </c>
      <c r="O502" s="88"/>
      <c r="P502" s="219">
        <f>O502*H502</f>
        <v>0</v>
      </c>
      <c r="Q502" s="219">
        <v>0.00038000000000000002</v>
      </c>
      <c r="R502" s="219">
        <f>Q502*H502</f>
        <v>0.00038000000000000002</v>
      </c>
      <c r="S502" s="219">
        <v>0</v>
      </c>
      <c r="T502" s="220">
        <f>S502*H502</f>
        <v>0</v>
      </c>
      <c r="U502" s="42"/>
      <c r="V502" s="42"/>
      <c r="W502" s="42"/>
      <c r="X502" s="42"/>
      <c r="Y502" s="42"/>
      <c r="Z502" s="42"/>
      <c r="AA502" s="42"/>
      <c r="AB502" s="42"/>
      <c r="AC502" s="42"/>
      <c r="AD502" s="42"/>
      <c r="AE502" s="42"/>
      <c r="AR502" s="221" t="s">
        <v>147</v>
      </c>
      <c r="AT502" s="221" t="s">
        <v>128</v>
      </c>
      <c r="AU502" s="221" t="s">
        <v>89</v>
      </c>
      <c r="AY502" s="20" t="s">
        <v>125</v>
      </c>
      <c r="BE502" s="222">
        <f>IF(N502="základní",J502,0)</f>
        <v>0</v>
      </c>
      <c r="BF502" s="222">
        <f>IF(N502="snížená",J502,0)</f>
        <v>0</v>
      </c>
      <c r="BG502" s="222">
        <f>IF(N502="zákl. přenesená",J502,0)</f>
        <v>0</v>
      </c>
      <c r="BH502" s="222">
        <f>IF(N502="sníž. přenesená",J502,0)</f>
        <v>0</v>
      </c>
      <c r="BI502" s="222">
        <f>IF(N502="nulová",J502,0)</f>
        <v>0</v>
      </c>
      <c r="BJ502" s="20" t="s">
        <v>87</v>
      </c>
      <c r="BK502" s="222">
        <f>ROUND(I502*H502,2)</f>
        <v>0</v>
      </c>
      <c r="BL502" s="20" t="s">
        <v>147</v>
      </c>
      <c r="BM502" s="221" t="s">
        <v>917</v>
      </c>
    </row>
    <row r="503" s="2" customFormat="1">
      <c r="A503" s="42"/>
      <c r="B503" s="43"/>
      <c r="C503" s="44"/>
      <c r="D503" s="223" t="s">
        <v>134</v>
      </c>
      <c r="E503" s="44"/>
      <c r="F503" s="224" t="s">
        <v>918</v>
      </c>
      <c r="G503" s="44"/>
      <c r="H503" s="44"/>
      <c r="I503" s="225"/>
      <c r="J503" s="44"/>
      <c r="K503" s="44"/>
      <c r="L503" s="48"/>
      <c r="M503" s="226"/>
      <c r="N503" s="227"/>
      <c r="O503" s="88"/>
      <c r="P503" s="88"/>
      <c r="Q503" s="88"/>
      <c r="R503" s="88"/>
      <c r="S503" s="88"/>
      <c r="T503" s="89"/>
      <c r="U503" s="42"/>
      <c r="V503" s="42"/>
      <c r="W503" s="42"/>
      <c r="X503" s="42"/>
      <c r="Y503" s="42"/>
      <c r="Z503" s="42"/>
      <c r="AA503" s="42"/>
      <c r="AB503" s="42"/>
      <c r="AC503" s="42"/>
      <c r="AD503" s="42"/>
      <c r="AE503" s="42"/>
      <c r="AT503" s="20" t="s">
        <v>134</v>
      </c>
      <c r="AU503" s="20" t="s">
        <v>89</v>
      </c>
    </row>
    <row r="504" s="2" customFormat="1">
      <c r="A504" s="42"/>
      <c r="B504" s="43"/>
      <c r="C504" s="44"/>
      <c r="D504" s="229" t="s">
        <v>151</v>
      </c>
      <c r="E504" s="44"/>
      <c r="F504" s="230" t="s">
        <v>919</v>
      </c>
      <c r="G504" s="44"/>
      <c r="H504" s="44"/>
      <c r="I504" s="225"/>
      <c r="J504" s="44"/>
      <c r="K504" s="44"/>
      <c r="L504" s="48"/>
      <c r="M504" s="226"/>
      <c r="N504" s="227"/>
      <c r="O504" s="88"/>
      <c r="P504" s="88"/>
      <c r="Q504" s="88"/>
      <c r="R504" s="88"/>
      <c r="S504" s="88"/>
      <c r="T504" s="89"/>
      <c r="U504" s="42"/>
      <c r="V504" s="42"/>
      <c r="W504" s="42"/>
      <c r="X504" s="42"/>
      <c r="Y504" s="42"/>
      <c r="Z504" s="42"/>
      <c r="AA504" s="42"/>
      <c r="AB504" s="42"/>
      <c r="AC504" s="42"/>
      <c r="AD504" s="42"/>
      <c r="AE504" s="42"/>
      <c r="AT504" s="20" t="s">
        <v>151</v>
      </c>
      <c r="AU504" s="20" t="s">
        <v>89</v>
      </c>
    </row>
    <row r="505" s="13" customFormat="1">
      <c r="A505" s="13"/>
      <c r="B505" s="231"/>
      <c r="C505" s="232"/>
      <c r="D505" s="223" t="s">
        <v>153</v>
      </c>
      <c r="E505" s="233" t="s">
        <v>41</v>
      </c>
      <c r="F505" s="234" t="s">
        <v>803</v>
      </c>
      <c r="G505" s="232"/>
      <c r="H505" s="235">
        <v>1</v>
      </c>
      <c r="I505" s="236"/>
      <c r="J505" s="232"/>
      <c r="K505" s="232"/>
      <c r="L505" s="237"/>
      <c r="M505" s="238"/>
      <c r="N505" s="239"/>
      <c r="O505" s="239"/>
      <c r="P505" s="239"/>
      <c r="Q505" s="239"/>
      <c r="R505" s="239"/>
      <c r="S505" s="239"/>
      <c r="T505" s="240"/>
      <c r="U505" s="13"/>
      <c r="V505" s="13"/>
      <c r="W505" s="13"/>
      <c r="X505" s="13"/>
      <c r="Y505" s="13"/>
      <c r="Z505" s="13"/>
      <c r="AA505" s="13"/>
      <c r="AB505" s="13"/>
      <c r="AC505" s="13"/>
      <c r="AD505" s="13"/>
      <c r="AE505" s="13"/>
      <c r="AT505" s="241" t="s">
        <v>153</v>
      </c>
      <c r="AU505" s="241" t="s">
        <v>89</v>
      </c>
      <c r="AV505" s="13" t="s">
        <v>89</v>
      </c>
      <c r="AW505" s="13" t="s">
        <v>42</v>
      </c>
      <c r="AX505" s="13" t="s">
        <v>87</v>
      </c>
      <c r="AY505" s="241" t="s">
        <v>125</v>
      </c>
    </row>
    <row r="506" s="2" customFormat="1" ht="21.75" customHeight="1">
      <c r="A506" s="42"/>
      <c r="B506" s="43"/>
      <c r="C506" s="209" t="s">
        <v>920</v>
      </c>
      <c r="D506" s="209" t="s">
        <v>128</v>
      </c>
      <c r="E506" s="210" t="s">
        <v>921</v>
      </c>
      <c r="F506" s="211" t="s">
        <v>922</v>
      </c>
      <c r="G506" s="212" t="s">
        <v>752</v>
      </c>
      <c r="H506" s="213">
        <v>11</v>
      </c>
      <c r="I506" s="214"/>
      <c r="J506" s="215">
        <f>ROUND(I506*H506,2)</f>
        <v>0</v>
      </c>
      <c r="K506" s="216"/>
      <c r="L506" s="48"/>
      <c r="M506" s="217" t="s">
        <v>41</v>
      </c>
      <c r="N506" s="218" t="s">
        <v>51</v>
      </c>
      <c r="O506" s="88"/>
      <c r="P506" s="219">
        <f>O506*H506</f>
        <v>0</v>
      </c>
      <c r="Q506" s="219">
        <v>0.00072000000000000005</v>
      </c>
      <c r="R506" s="219">
        <f>Q506*H506</f>
        <v>0.00792</v>
      </c>
      <c r="S506" s="219">
        <v>0</v>
      </c>
      <c r="T506" s="220">
        <f>S506*H506</f>
        <v>0</v>
      </c>
      <c r="U506" s="42"/>
      <c r="V506" s="42"/>
      <c r="W506" s="42"/>
      <c r="X506" s="42"/>
      <c r="Y506" s="42"/>
      <c r="Z506" s="42"/>
      <c r="AA506" s="42"/>
      <c r="AB506" s="42"/>
      <c r="AC506" s="42"/>
      <c r="AD506" s="42"/>
      <c r="AE506" s="42"/>
      <c r="AR506" s="221" t="s">
        <v>147</v>
      </c>
      <c r="AT506" s="221" t="s">
        <v>128</v>
      </c>
      <c r="AU506" s="221" t="s">
        <v>89</v>
      </c>
      <c r="AY506" s="20" t="s">
        <v>125</v>
      </c>
      <c r="BE506" s="222">
        <f>IF(N506="základní",J506,0)</f>
        <v>0</v>
      </c>
      <c r="BF506" s="222">
        <f>IF(N506="snížená",J506,0)</f>
        <v>0</v>
      </c>
      <c r="BG506" s="222">
        <f>IF(N506="zákl. přenesená",J506,0)</f>
        <v>0</v>
      </c>
      <c r="BH506" s="222">
        <f>IF(N506="sníž. přenesená",J506,0)</f>
        <v>0</v>
      </c>
      <c r="BI506" s="222">
        <f>IF(N506="nulová",J506,0)</f>
        <v>0</v>
      </c>
      <c r="BJ506" s="20" t="s">
        <v>87</v>
      </c>
      <c r="BK506" s="222">
        <f>ROUND(I506*H506,2)</f>
        <v>0</v>
      </c>
      <c r="BL506" s="20" t="s">
        <v>147</v>
      </c>
      <c r="BM506" s="221" t="s">
        <v>923</v>
      </c>
    </row>
    <row r="507" s="2" customFormat="1">
      <c r="A507" s="42"/>
      <c r="B507" s="43"/>
      <c r="C507" s="44"/>
      <c r="D507" s="223" t="s">
        <v>134</v>
      </c>
      <c r="E507" s="44"/>
      <c r="F507" s="224" t="s">
        <v>924</v>
      </c>
      <c r="G507" s="44"/>
      <c r="H507" s="44"/>
      <c r="I507" s="225"/>
      <c r="J507" s="44"/>
      <c r="K507" s="44"/>
      <c r="L507" s="48"/>
      <c r="M507" s="226"/>
      <c r="N507" s="227"/>
      <c r="O507" s="88"/>
      <c r="P507" s="88"/>
      <c r="Q507" s="88"/>
      <c r="R507" s="88"/>
      <c r="S507" s="88"/>
      <c r="T507" s="89"/>
      <c r="U507" s="42"/>
      <c r="V507" s="42"/>
      <c r="W507" s="42"/>
      <c r="X507" s="42"/>
      <c r="Y507" s="42"/>
      <c r="Z507" s="42"/>
      <c r="AA507" s="42"/>
      <c r="AB507" s="42"/>
      <c r="AC507" s="42"/>
      <c r="AD507" s="42"/>
      <c r="AE507" s="42"/>
      <c r="AT507" s="20" t="s">
        <v>134</v>
      </c>
      <c r="AU507" s="20" t="s">
        <v>89</v>
      </c>
    </row>
    <row r="508" s="2" customFormat="1">
      <c r="A508" s="42"/>
      <c r="B508" s="43"/>
      <c r="C508" s="44"/>
      <c r="D508" s="229" t="s">
        <v>151</v>
      </c>
      <c r="E508" s="44"/>
      <c r="F508" s="230" t="s">
        <v>925</v>
      </c>
      <c r="G508" s="44"/>
      <c r="H508" s="44"/>
      <c r="I508" s="225"/>
      <c r="J508" s="44"/>
      <c r="K508" s="44"/>
      <c r="L508" s="48"/>
      <c r="M508" s="226"/>
      <c r="N508" s="227"/>
      <c r="O508" s="88"/>
      <c r="P508" s="88"/>
      <c r="Q508" s="88"/>
      <c r="R508" s="88"/>
      <c r="S508" s="88"/>
      <c r="T508" s="89"/>
      <c r="U508" s="42"/>
      <c r="V508" s="42"/>
      <c r="W508" s="42"/>
      <c r="X508" s="42"/>
      <c r="Y508" s="42"/>
      <c r="Z508" s="42"/>
      <c r="AA508" s="42"/>
      <c r="AB508" s="42"/>
      <c r="AC508" s="42"/>
      <c r="AD508" s="42"/>
      <c r="AE508" s="42"/>
      <c r="AT508" s="20" t="s">
        <v>151</v>
      </c>
      <c r="AU508" s="20" t="s">
        <v>89</v>
      </c>
    </row>
    <row r="509" s="13" customFormat="1">
      <c r="A509" s="13"/>
      <c r="B509" s="231"/>
      <c r="C509" s="232"/>
      <c r="D509" s="223" t="s">
        <v>153</v>
      </c>
      <c r="E509" s="233" t="s">
        <v>41</v>
      </c>
      <c r="F509" s="234" t="s">
        <v>926</v>
      </c>
      <c r="G509" s="232"/>
      <c r="H509" s="235">
        <v>11</v>
      </c>
      <c r="I509" s="236"/>
      <c r="J509" s="232"/>
      <c r="K509" s="232"/>
      <c r="L509" s="237"/>
      <c r="M509" s="238"/>
      <c r="N509" s="239"/>
      <c r="O509" s="239"/>
      <c r="P509" s="239"/>
      <c r="Q509" s="239"/>
      <c r="R509" s="239"/>
      <c r="S509" s="239"/>
      <c r="T509" s="240"/>
      <c r="U509" s="13"/>
      <c r="V509" s="13"/>
      <c r="W509" s="13"/>
      <c r="X509" s="13"/>
      <c r="Y509" s="13"/>
      <c r="Z509" s="13"/>
      <c r="AA509" s="13"/>
      <c r="AB509" s="13"/>
      <c r="AC509" s="13"/>
      <c r="AD509" s="13"/>
      <c r="AE509" s="13"/>
      <c r="AT509" s="241" t="s">
        <v>153</v>
      </c>
      <c r="AU509" s="241" t="s">
        <v>89</v>
      </c>
      <c r="AV509" s="13" t="s">
        <v>89</v>
      </c>
      <c r="AW509" s="13" t="s">
        <v>42</v>
      </c>
      <c r="AX509" s="13" t="s">
        <v>87</v>
      </c>
      <c r="AY509" s="241" t="s">
        <v>125</v>
      </c>
    </row>
    <row r="510" s="2" customFormat="1" ht="24.15" customHeight="1">
      <c r="A510" s="42"/>
      <c r="B510" s="43"/>
      <c r="C510" s="267" t="s">
        <v>927</v>
      </c>
      <c r="D510" s="267" t="s">
        <v>602</v>
      </c>
      <c r="E510" s="268" t="s">
        <v>928</v>
      </c>
      <c r="F510" s="269" t="s">
        <v>929</v>
      </c>
      <c r="G510" s="270" t="s">
        <v>752</v>
      </c>
      <c r="H510" s="271">
        <v>10</v>
      </c>
      <c r="I510" s="272"/>
      <c r="J510" s="273">
        <f>ROUND(I510*H510,2)</f>
        <v>0</v>
      </c>
      <c r="K510" s="274"/>
      <c r="L510" s="275"/>
      <c r="M510" s="276" t="s">
        <v>41</v>
      </c>
      <c r="N510" s="277" t="s">
        <v>51</v>
      </c>
      <c r="O510" s="88"/>
      <c r="P510" s="219">
        <f>O510*H510</f>
        <v>0</v>
      </c>
      <c r="Q510" s="219">
        <v>0.0030000000000000001</v>
      </c>
      <c r="R510" s="219">
        <f>Q510*H510</f>
        <v>0.029999999999999999</v>
      </c>
      <c r="S510" s="219">
        <v>0</v>
      </c>
      <c r="T510" s="220">
        <f>S510*H510</f>
        <v>0</v>
      </c>
      <c r="U510" s="42"/>
      <c r="V510" s="42"/>
      <c r="W510" s="42"/>
      <c r="X510" s="42"/>
      <c r="Y510" s="42"/>
      <c r="Z510" s="42"/>
      <c r="AA510" s="42"/>
      <c r="AB510" s="42"/>
      <c r="AC510" s="42"/>
      <c r="AD510" s="42"/>
      <c r="AE510" s="42"/>
      <c r="AR510" s="221" t="s">
        <v>168</v>
      </c>
      <c r="AT510" s="221" t="s">
        <v>602</v>
      </c>
      <c r="AU510" s="221" t="s">
        <v>89</v>
      </c>
      <c r="AY510" s="20" t="s">
        <v>125</v>
      </c>
      <c r="BE510" s="222">
        <f>IF(N510="základní",J510,0)</f>
        <v>0</v>
      </c>
      <c r="BF510" s="222">
        <f>IF(N510="snížená",J510,0)</f>
        <v>0</v>
      </c>
      <c r="BG510" s="222">
        <f>IF(N510="zákl. přenesená",J510,0)</f>
        <v>0</v>
      </c>
      <c r="BH510" s="222">
        <f>IF(N510="sníž. přenesená",J510,0)</f>
        <v>0</v>
      </c>
      <c r="BI510" s="222">
        <f>IF(N510="nulová",J510,0)</f>
        <v>0</v>
      </c>
      <c r="BJ510" s="20" t="s">
        <v>87</v>
      </c>
      <c r="BK510" s="222">
        <f>ROUND(I510*H510,2)</f>
        <v>0</v>
      </c>
      <c r="BL510" s="20" t="s">
        <v>147</v>
      </c>
      <c r="BM510" s="221" t="s">
        <v>930</v>
      </c>
    </row>
    <row r="511" s="2" customFormat="1">
      <c r="A511" s="42"/>
      <c r="B511" s="43"/>
      <c r="C511" s="44"/>
      <c r="D511" s="223" t="s">
        <v>134</v>
      </c>
      <c r="E511" s="44"/>
      <c r="F511" s="224" t="s">
        <v>929</v>
      </c>
      <c r="G511" s="44"/>
      <c r="H511" s="44"/>
      <c r="I511" s="225"/>
      <c r="J511" s="44"/>
      <c r="K511" s="44"/>
      <c r="L511" s="48"/>
      <c r="M511" s="226"/>
      <c r="N511" s="227"/>
      <c r="O511" s="88"/>
      <c r="P511" s="88"/>
      <c r="Q511" s="88"/>
      <c r="R511" s="88"/>
      <c r="S511" s="88"/>
      <c r="T511" s="89"/>
      <c r="U511" s="42"/>
      <c r="V511" s="42"/>
      <c r="W511" s="42"/>
      <c r="X511" s="42"/>
      <c r="Y511" s="42"/>
      <c r="Z511" s="42"/>
      <c r="AA511" s="42"/>
      <c r="AB511" s="42"/>
      <c r="AC511" s="42"/>
      <c r="AD511" s="42"/>
      <c r="AE511" s="42"/>
      <c r="AT511" s="20" t="s">
        <v>134</v>
      </c>
      <c r="AU511" s="20" t="s">
        <v>89</v>
      </c>
    </row>
    <row r="512" s="13" customFormat="1">
      <c r="A512" s="13"/>
      <c r="B512" s="231"/>
      <c r="C512" s="232"/>
      <c r="D512" s="223" t="s">
        <v>153</v>
      </c>
      <c r="E512" s="233" t="s">
        <v>41</v>
      </c>
      <c r="F512" s="234" t="s">
        <v>756</v>
      </c>
      <c r="G512" s="232"/>
      <c r="H512" s="235">
        <v>10</v>
      </c>
      <c r="I512" s="236"/>
      <c r="J512" s="232"/>
      <c r="K512" s="232"/>
      <c r="L512" s="237"/>
      <c r="M512" s="238"/>
      <c r="N512" s="239"/>
      <c r="O512" s="239"/>
      <c r="P512" s="239"/>
      <c r="Q512" s="239"/>
      <c r="R512" s="239"/>
      <c r="S512" s="239"/>
      <c r="T512" s="240"/>
      <c r="U512" s="13"/>
      <c r="V512" s="13"/>
      <c r="W512" s="13"/>
      <c r="X512" s="13"/>
      <c r="Y512" s="13"/>
      <c r="Z512" s="13"/>
      <c r="AA512" s="13"/>
      <c r="AB512" s="13"/>
      <c r="AC512" s="13"/>
      <c r="AD512" s="13"/>
      <c r="AE512" s="13"/>
      <c r="AT512" s="241" t="s">
        <v>153</v>
      </c>
      <c r="AU512" s="241" t="s">
        <v>89</v>
      </c>
      <c r="AV512" s="13" t="s">
        <v>89</v>
      </c>
      <c r="AW512" s="13" t="s">
        <v>42</v>
      </c>
      <c r="AX512" s="13" t="s">
        <v>87</v>
      </c>
      <c r="AY512" s="241" t="s">
        <v>125</v>
      </c>
    </row>
    <row r="513" s="2" customFormat="1" ht="24.15" customHeight="1">
      <c r="A513" s="42"/>
      <c r="B513" s="43"/>
      <c r="C513" s="267" t="s">
        <v>931</v>
      </c>
      <c r="D513" s="267" t="s">
        <v>602</v>
      </c>
      <c r="E513" s="268" t="s">
        <v>932</v>
      </c>
      <c r="F513" s="269" t="s">
        <v>933</v>
      </c>
      <c r="G513" s="270" t="s">
        <v>752</v>
      </c>
      <c r="H513" s="271">
        <v>1</v>
      </c>
      <c r="I513" s="272"/>
      <c r="J513" s="273">
        <f>ROUND(I513*H513,2)</f>
        <v>0</v>
      </c>
      <c r="K513" s="274"/>
      <c r="L513" s="275"/>
      <c r="M513" s="276" t="s">
        <v>41</v>
      </c>
      <c r="N513" s="277" t="s">
        <v>51</v>
      </c>
      <c r="O513" s="88"/>
      <c r="P513" s="219">
        <f>O513*H513</f>
        <v>0</v>
      </c>
      <c r="Q513" s="219">
        <v>0.0030999999999999999</v>
      </c>
      <c r="R513" s="219">
        <f>Q513*H513</f>
        <v>0.0030999999999999999</v>
      </c>
      <c r="S513" s="219">
        <v>0</v>
      </c>
      <c r="T513" s="220">
        <f>S513*H513</f>
        <v>0</v>
      </c>
      <c r="U513" s="42"/>
      <c r="V513" s="42"/>
      <c r="W513" s="42"/>
      <c r="X513" s="42"/>
      <c r="Y513" s="42"/>
      <c r="Z513" s="42"/>
      <c r="AA513" s="42"/>
      <c r="AB513" s="42"/>
      <c r="AC513" s="42"/>
      <c r="AD513" s="42"/>
      <c r="AE513" s="42"/>
      <c r="AR513" s="221" t="s">
        <v>168</v>
      </c>
      <c r="AT513" s="221" t="s">
        <v>602</v>
      </c>
      <c r="AU513" s="221" t="s">
        <v>89</v>
      </c>
      <c r="AY513" s="20" t="s">
        <v>125</v>
      </c>
      <c r="BE513" s="222">
        <f>IF(N513="základní",J513,0)</f>
        <v>0</v>
      </c>
      <c r="BF513" s="222">
        <f>IF(N513="snížená",J513,0)</f>
        <v>0</v>
      </c>
      <c r="BG513" s="222">
        <f>IF(N513="zákl. přenesená",J513,0)</f>
        <v>0</v>
      </c>
      <c r="BH513" s="222">
        <f>IF(N513="sníž. přenesená",J513,0)</f>
        <v>0</v>
      </c>
      <c r="BI513" s="222">
        <f>IF(N513="nulová",J513,0)</f>
        <v>0</v>
      </c>
      <c r="BJ513" s="20" t="s">
        <v>87</v>
      </c>
      <c r="BK513" s="222">
        <f>ROUND(I513*H513,2)</f>
        <v>0</v>
      </c>
      <c r="BL513" s="20" t="s">
        <v>147</v>
      </c>
      <c r="BM513" s="221" t="s">
        <v>934</v>
      </c>
    </row>
    <row r="514" s="2" customFormat="1">
      <c r="A514" s="42"/>
      <c r="B514" s="43"/>
      <c r="C514" s="44"/>
      <c r="D514" s="223" t="s">
        <v>134</v>
      </c>
      <c r="E514" s="44"/>
      <c r="F514" s="224" t="s">
        <v>933</v>
      </c>
      <c r="G514" s="44"/>
      <c r="H514" s="44"/>
      <c r="I514" s="225"/>
      <c r="J514" s="44"/>
      <c r="K514" s="44"/>
      <c r="L514" s="48"/>
      <c r="M514" s="226"/>
      <c r="N514" s="227"/>
      <c r="O514" s="88"/>
      <c r="P514" s="88"/>
      <c r="Q514" s="88"/>
      <c r="R514" s="88"/>
      <c r="S514" s="88"/>
      <c r="T514" s="89"/>
      <c r="U514" s="42"/>
      <c r="V514" s="42"/>
      <c r="W514" s="42"/>
      <c r="X514" s="42"/>
      <c r="Y514" s="42"/>
      <c r="Z514" s="42"/>
      <c r="AA514" s="42"/>
      <c r="AB514" s="42"/>
      <c r="AC514" s="42"/>
      <c r="AD514" s="42"/>
      <c r="AE514" s="42"/>
      <c r="AT514" s="20" t="s">
        <v>134</v>
      </c>
      <c r="AU514" s="20" t="s">
        <v>89</v>
      </c>
    </row>
    <row r="515" s="13" customFormat="1">
      <c r="A515" s="13"/>
      <c r="B515" s="231"/>
      <c r="C515" s="232"/>
      <c r="D515" s="223" t="s">
        <v>153</v>
      </c>
      <c r="E515" s="233" t="s">
        <v>41</v>
      </c>
      <c r="F515" s="234" t="s">
        <v>803</v>
      </c>
      <c r="G515" s="232"/>
      <c r="H515" s="235">
        <v>1</v>
      </c>
      <c r="I515" s="236"/>
      <c r="J515" s="232"/>
      <c r="K515" s="232"/>
      <c r="L515" s="237"/>
      <c r="M515" s="238"/>
      <c r="N515" s="239"/>
      <c r="O515" s="239"/>
      <c r="P515" s="239"/>
      <c r="Q515" s="239"/>
      <c r="R515" s="239"/>
      <c r="S515" s="239"/>
      <c r="T515" s="240"/>
      <c r="U515" s="13"/>
      <c r="V515" s="13"/>
      <c r="W515" s="13"/>
      <c r="X515" s="13"/>
      <c r="Y515" s="13"/>
      <c r="Z515" s="13"/>
      <c r="AA515" s="13"/>
      <c r="AB515" s="13"/>
      <c r="AC515" s="13"/>
      <c r="AD515" s="13"/>
      <c r="AE515" s="13"/>
      <c r="AT515" s="241" t="s">
        <v>153</v>
      </c>
      <c r="AU515" s="241" t="s">
        <v>89</v>
      </c>
      <c r="AV515" s="13" t="s">
        <v>89</v>
      </c>
      <c r="AW515" s="13" t="s">
        <v>42</v>
      </c>
      <c r="AX515" s="13" t="s">
        <v>87</v>
      </c>
      <c r="AY515" s="241" t="s">
        <v>125</v>
      </c>
    </row>
    <row r="516" s="2" customFormat="1" ht="24.15" customHeight="1">
      <c r="A516" s="42"/>
      <c r="B516" s="43"/>
      <c r="C516" s="267" t="s">
        <v>935</v>
      </c>
      <c r="D516" s="267" t="s">
        <v>602</v>
      </c>
      <c r="E516" s="268" t="s">
        <v>936</v>
      </c>
      <c r="F516" s="269" t="s">
        <v>937</v>
      </c>
      <c r="G516" s="270" t="s">
        <v>752</v>
      </c>
      <c r="H516" s="271">
        <v>11</v>
      </c>
      <c r="I516" s="272"/>
      <c r="J516" s="273">
        <f>ROUND(I516*H516,2)</f>
        <v>0</v>
      </c>
      <c r="K516" s="274"/>
      <c r="L516" s="275"/>
      <c r="M516" s="276" t="s">
        <v>41</v>
      </c>
      <c r="N516" s="277" t="s">
        <v>51</v>
      </c>
      <c r="O516" s="88"/>
      <c r="P516" s="219">
        <f>O516*H516</f>
        <v>0</v>
      </c>
      <c r="Q516" s="219">
        <v>0.0050000000000000001</v>
      </c>
      <c r="R516" s="219">
        <f>Q516*H516</f>
        <v>0.055</v>
      </c>
      <c r="S516" s="219">
        <v>0</v>
      </c>
      <c r="T516" s="220">
        <f>S516*H516</f>
        <v>0</v>
      </c>
      <c r="U516" s="42"/>
      <c r="V516" s="42"/>
      <c r="W516" s="42"/>
      <c r="X516" s="42"/>
      <c r="Y516" s="42"/>
      <c r="Z516" s="42"/>
      <c r="AA516" s="42"/>
      <c r="AB516" s="42"/>
      <c r="AC516" s="42"/>
      <c r="AD516" s="42"/>
      <c r="AE516" s="42"/>
      <c r="AR516" s="221" t="s">
        <v>168</v>
      </c>
      <c r="AT516" s="221" t="s">
        <v>602</v>
      </c>
      <c r="AU516" s="221" t="s">
        <v>89</v>
      </c>
      <c r="AY516" s="20" t="s">
        <v>125</v>
      </c>
      <c r="BE516" s="222">
        <f>IF(N516="základní",J516,0)</f>
        <v>0</v>
      </c>
      <c r="BF516" s="222">
        <f>IF(N516="snížená",J516,0)</f>
        <v>0</v>
      </c>
      <c r="BG516" s="222">
        <f>IF(N516="zákl. přenesená",J516,0)</f>
        <v>0</v>
      </c>
      <c r="BH516" s="222">
        <f>IF(N516="sníž. přenesená",J516,0)</f>
        <v>0</v>
      </c>
      <c r="BI516" s="222">
        <f>IF(N516="nulová",J516,0)</f>
        <v>0</v>
      </c>
      <c r="BJ516" s="20" t="s">
        <v>87</v>
      </c>
      <c r="BK516" s="222">
        <f>ROUND(I516*H516,2)</f>
        <v>0</v>
      </c>
      <c r="BL516" s="20" t="s">
        <v>147</v>
      </c>
      <c r="BM516" s="221" t="s">
        <v>938</v>
      </c>
    </row>
    <row r="517" s="2" customFormat="1">
      <c r="A517" s="42"/>
      <c r="B517" s="43"/>
      <c r="C517" s="44"/>
      <c r="D517" s="223" t="s">
        <v>134</v>
      </c>
      <c r="E517" s="44"/>
      <c r="F517" s="224" t="s">
        <v>937</v>
      </c>
      <c r="G517" s="44"/>
      <c r="H517" s="44"/>
      <c r="I517" s="225"/>
      <c r="J517" s="44"/>
      <c r="K517" s="44"/>
      <c r="L517" s="48"/>
      <c r="M517" s="226"/>
      <c r="N517" s="227"/>
      <c r="O517" s="88"/>
      <c r="P517" s="88"/>
      <c r="Q517" s="88"/>
      <c r="R517" s="88"/>
      <c r="S517" s="88"/>
      <c r="T517" s="89"/>
      <c r="U517" s="42"/>
      <c r="V517" s="42"/>
      <c r="W517" s="42"/>
      <c r="X517" s="42"/>
      <c r="Y517" s="42"/>
      <c r="Z517" s="42"/>
      <c r="AA517" s="42"/>
      <c r="AB517" s="42"/>
      <c r="AC517" s="42"/>
      <c r="AD517" s="42"/>
      <c r="AE517" s="42"/>
      <c r="AT517" s="20" t="s">
        <v>134</v>
      </c>
      <c r="AU517" s="20" t="s">
        <v>89</v>
      </c>
    </row>
    <row r="518" s="13" customFormat="1">
      <c r="A518" s="13"/>
      <c r="B518" s="231"/>
      <c r="C518" s="232"/>
      <c r="D518" s="223" t="s">
        <v>153</v>
      </c>
      <c r="E518" s="233" t="s">
        <v>41</v>
      </c>
      <c r="F518" s="234" t="s">
        <v>939</v>
      </c>
      <c r="G518" s="232"/>
      <c r="H518" s="235">
        <v>11</v>
      </c>
      <c r="I518" s="236"/>
      <c r="J518" s="232"/>
      <c r="K518" s="232"/>
      <c r="L518" s="237"/>
      <c r="M518" s="238"/>
      <c r="N518" s="239"/>
      <c r="O518" s="239"/>
      <c r="P518" s="239"/>
      <c r="Q518" s="239"/>
      <c r="R518" s="239"/>
      <c r="S518" s="239"/>
      <c r="T518" s="240"/>
      <c r="U518" s="13"/>
      <c r="V518" s="13"/>
      <c r="W518" s="13"/>
      <c r="X518" s="13"/>
      <c r="Y518" s="13"/>
      <c r="Z518" s="13"/>
      <c r="AA518" s="13"/>
      <c r="AB518" s="13"/>
      <c r="AC518" s="13"/>
      <c r="AD518" s="13"/>
      <c r="AE518" s="13"/>
      <c r="AT518" s="241" t="s">
        <v>153</v>
      </c>
      <c r="AU518" s="241" t="s">
        <v>89</v>
      </c>
      <c r="AV518" s="13" t="s">
        <v>89</v>
      </c>
      <c r="AW518" s="13" t="s">
        <v>42</v>
      </c>
      <c r="AX518" s="13" t="s">
        <v>87</v>
      </c>
      <c r="AY518" s="241" t="s">
        <v>125</v>
      </c>
    </row>
    <row r="519" s="2" customFormat="1" ht="21.75" customHeight="1">
      <c r="A519" s="42"/>
      <c r="B519" s="43"/>
      <c r="C519" s="209" t="s">
        <v>940</v>
      </c>
      <c r="D519" s="209" t="s">
        <v>128</v>
      </c>
      <c r="E519" s="210" t="s">
        <v>941</v>
      </c>
      <c r="F519" s="211" t="s">
        <v>942</v>
      </c>
      <c r="G519" s="212" t="s">
        <v>752</v>
      </c>
      <c r="H519" s="213">
        <v>11</v>
      </c>
      <c r="I519" s="214"/>
      <c r="J519" s="215">
        <f>ROUND(I519*H519,2)</f>
        <v>0</v>
      </c>
      <c r="K519" s="216"/>
      <c r="L519" s="48"/>
      <c r="M519" s="217" t="s">
        <v>41</v>
      </c>
      <c r="N519" s="218" t="s">
        <v>51</v>
      </c>
      <c r="O519" s="88"/>
      <c r="P519" s="219">
        <f>O519*H519</f>
        <v>0</v>
      </c>
      <c r="Q519" s="219">
        <v>0</v>
      </c>
      <c r="R519" s="219">
        <f>Q519*H519</f>
        <v>0</v>
      </c>
      <c r="S519" s="219">
        <v>0.0076800000000000002</v>
      </c>
      <c r="T519" s="220">
        <f>S519*H519</f>
        <v>0.08448</v>
      </c>
      <c r="U519" s="42"/>
      <c r="V519" s="42"/>
      <c r="W519" s="42"/>
      <c r="X519" s="42"/>
      <c r="Y519" s="42"/>
      <c r="Z519" s="42"/>
      <c r="AA519" s="42"/>
      <c r="AB519" s="42"/>
      <c r="AC519" s="42"/>
      <c r="AD519" s="42"/>
      <c r="AE519" s="42"/>
      <c r="AR519" s="221" t="s">
        <v>147</v>
      </c>
      <c r="AT519" s="221" t="s">
        <v>128</v>
      </c>
      <c r="AU519" s="221" t="s">
        <v>89</v>
      </c>
      <c r="AY519" s="20" t="s">
        <v>125</v>
      </c>
      <c r="BE519" s="222">
        <f>IF(N519="základní",J519,0)</f>
        <v>0</v>
      </c>
      <c r="BF519" s="222">
        <f>IF(N519="snížená",J519,0)</f>
        <v>0</v>
      </c>
      <c r="BG519" s="222">
        <f>IF(N519="zákl. přenesená",J519,0)</f>
        <v>0</v>
      </c>
      <c r="BH519" s="222">
        <f>IF(N519="sníž. přenesená",J519,0)</f>
        <v>0</v>
      </c>
      <c r="BI519" s="222">
        <f>IF(N519="nulová",J519,0)</f>
        <v>0</v>
      </c>
      <c r="BJ519" s="20" t="s">
        <v>87</v>
      </c>
      <c r="BK519" s="222">
        <f>ROUND(I519*H519,2)</f>
        <v>0</v>
      </c>
      <c r="BL519" s="20" t="s">
        <v>147</v>
      </c>
      <c r="BM519" s="221" t="s">
        <v>943</v>
      </c>
    </row>
    <row r="520" s="2" customFormat="1">
      <c r="A520" s="42"/>
      <c r="B520" s="43"/>
      <c r="C520" s="44"/>
      <c r="D520" s="223" t="s">
        <v>134</v>
      </c>
      <c r="E520" s="44"/>
      <c r="F520" s="224" t="s">
        <v>944</v>
      </c>
      <c r="G520" s="44"/>
      <c r="H520" s="44"/>
      <c r="I520" s="225"/>
      <c r="J520" s="44"/>
      <c r="K520" s="44"/>
      <c r="L520" s="48"/>
      <c r="M520" s="226"/>
      <c r="N520" s="227"/>
      <c r="O520" s="88"/>
      <c r="P520" s="88"/>
      <c r="Q520" s="88"/>
      <c r="R520" s="88"/>
      <c r="S520" s="88"/>
      <c r="T520" s="89"/>
      <c r="U520" s="42"/>
      <c r="V520" s="42"/>
      <c r="W520" s="42"/>
      <c r="X520" s="42"/>
      <c r="Y520" s="42"/>
      <c r="Z520" s="42"/>
      <c r="AA520" s="42"/>
      <c r="AB520" s="42"/>
      <c r="AC520" s="42"/>
      <c r="AD520" s="42"/>
      <c r="AE520" s="42"/>
      <c r="AT520" s="20" t="s">
        <v>134</v>
      </c>
      <c r="AU520" s="20" t="s">
        <v>89</v>
      </c>
    </row>
    <row r="521" s="2" customFormat="1">
      <c r="A521" s="42"/>
      <c r="B521" s="43"/>
      <c r="C521" s="44"/>
      <c r="D521" s="229" t="s">
        <v>151</v>
      </c>
      <c r="E521" s="44"/>
      <c r="F521" s="230" t="s">
        <v>945</v>
      </c>
      <c r="G521" s="44"/>
      <c r="H521" s="44"/>
      <c r="I521" s="225"/>
      <c r="J521" s="44"/>
      <c r="K521" s="44"/>
      <c r="L521" s="48"/>
      <c r="M521" s="226"/>
      <c r="N521" s="227"/>
      <c r="O521" s="88"/>
      <c r="P521" s="88"/>
      <c r="Q521" s="88"/>
      <c r="R521" s="88"/>
      <c r="S521" s="88"/>
      <c r="T521" s="89"/>
      <c r="U521" s="42"/>
      <c r="V521" s="42"/>
      <c r="W521" s="42"/>
      <c r="X521" s="42"/>
      <c r="Y521" s="42"/>
      <c r="Z521" s="42"/>
      <c r="AA521" s="42"/>
      <c r="AB521" s="42"/>
      <c r="AC521" s="42"/>
      <c r="AD521" s="42"/>
      <c r="AE521" s="42"/>
      <c r="AT521" s="20" t="s">
        <v>151</v>
      </c>
      <c r="AU521" s="20" t="s">
        <v>89</v>
      </c>
    </row>
    <row r="522" s="13" customFormat="1">
      <c r="A522" s="13"/>
      <c r="B522" s="231"/>
      <c r="C522" s="232"/>
      <c r="D522" s="223" t="s">
        <v>153</v>
      </c>
      <c r="E522" s="233" t="s">
        <v>41</v>
      </c>
      <c r="F522" s="234" t="s">
        <v>946</v>
      </c>
      <c r="G522" s="232"/>
      <c r="H522" s="235">
        <v>11</v>
      </c>
      <c r="I522" s="236"/>
      <c r="J522" s="232"/>
      <c r="K522" s="232"/>
      <c r="L522" s="237"/>
      <c r="M522" s="238"/>
      <c r="N522" s="239"/>
      <c r="O522" s="239"/>
      <c r="P522" s="239"/>
      <c r="Q522" s="239"/>
      <c r="R522" s="239"/>
      <c r="S522" s="239"/>
      <c r="T522" s="240"/>
      <c r="U522" s="13"/>
      <c r="V522" s="13"/>
      <c r="W522" s="13"/>
      <c r="X522" s="13"/>
      <c r="Y522" s="13"/>
      <c r="Z522" s="13"/>
      <c r="AA522" s="13"/>
      <c r="AB522" s="13"/>
      <c r="AC522" s="13"/>
      <c r="AD522" s="13"/>
      <c r="AE522" s="13"/>
      <c r="AT522" s="241" t="s">
        <v>153</v>
      </c>
      <c r="AU522" s="241" t="s">
        <v>89</v>
      </c>
      <c r="AV522" s="13" t="s">
        <v>89</v>
      </c>
      <c r="AW522" s="13" t="s">
        <v>42</v>
      </c>
      <c r="AX522" s="13" t="s">
        <v>87</v>
      </c>
      <c r="AY522" s="241" t="s">
        <v>125</v>
      </c>
    </row>
    <row r="523" s="2" customFormat="1" ht="21.75" customHeight="1">
      <c r="A523" s="42"/>
      <c r="B523" s="43"/>
      <c r="C523" s="209" t="s">
        <v>947</v>
      </c>
      <c r="D523" s="209" t="s">
        <v>128</v>
      </c>
      <c r="E523" s="210" t="s">
        <v>948</v>
      </c>
      <c r="F523" s="211" t="s">
        <v>949</v>
      </c>
      <c r="G523" s="212" t="s">
        <v>752</v>
      </c>
      <c r="H523" s="213">
        <v>1</v>
      </c>
      <c r="I523" s="214"/>
      <c r="J523" s="215">
        <f>ROUND(I523*H523,2)</f>
        <v>0</v>
      </c>
      <c r="K523" s="216"/>
      <c r="L523" s="48"/>
      <c r="M523" s="217" t="s">
        <v>41</v>
      </c>
      <c r="N523" s="218" t="s">
        <v>51</v>
      </c>
      <c r="O523" s="88"/>
      <c r="P523" s="219">
        <f>O523*H523</f>
        <v>0</v>
      </c>
      <c r="Q523" s="219">
        <v>0.0016199999999999999</v>
      </c>
      <c r="R523" s="219">
        <f>Q523*H523</f>
        <v>0.0016199999999999999</v>
      </c>
      <c r="S523" s="219">
        <v>0</v>
      </c>
      <c r="T523" s="220">
        <f>S523*H523</f>
        <v>0</v>
      </c>
      <c r="U523" s="42"/>
      <c r="V523" s="42"/>
      <c r="W523" s="42"/>
      <c r="X523" s="42"/>
      <c r="Y523" s="42"/>
      <c r="Z523" s="42"/>
      <c r="AA523" s="42"/>
      <c r="AB523" s="42"/>
      <c r="AC523" s="42"/>
      <c r="AD523" s="42"/>
      <c r="AE523" s="42"/>
      <c r="AR523" s="221" t="s">
        <v>147</v>
      </c>
      <c r="AT523" s="221" t="s">
        <v>128</v>
      </c>
      <c r="AU523" s="221" t="s">
        <v>89</v>
      </c>
      <c r="AY523" s="20" t="s">
        <v>125</v>
      </c>
      <c r="BE523" s="222">
        <f>IF(N523="základní",J523,0)</f>
        <v>0</v>
      </c>
      <c r="BF523" s="222">
        <f>IF(N523="snížená",J523,0)</f>
        <v>0</v>
      </c>
      <c r="BG523" s="222">
        <f>IF(N523="zákl. přenesená",J523,0)</f>
        <v>0</v>
      </c>
      <c r="BH523" s="222">
        <f>IF(N523="sníž. přenesená",J523,0)</f>
        <v>0</v>
      </c>
      <c r="BI523" s="222">
        <f>IF(N523="nulová",J523,0)</f>
        <v>0</v>
      </c>
      <c r="BJ523" s="20" t="s">
        <v>87</v>
      </c>
      <c r="BK523" s="222">
        <f>ROUND(I523*H523,2)</f>
        <v>0</v>
      </c>
      <c r="BL523" s="20" t="s">
        <v>147</v>
      </c>
      <c r="BM523" s="221" t="s">
        <v>950</v>
      </c>
    </row>
    <row r="524" s="2" customFormat="1">
      <c r="A524" s="42"/>
      <c r="B524" s="43"/>
      <c r="C524" s="44"/>
      <c r="D524" s="223" t="s">
        <v>134</v>
      </c>
      <c r="E524" s="44"/>
      <c r="F524" s="224" t="s">
        <v>951</v>
      </c>
      <c r="G524" s="44"/>
      <c r="H524" s="44"/>
      <c r="I524" s="225"/>
      <c r="J524" s="44"/>
      <c r="K524" s="44"/>
      <c r="L524" s="48"/>
      <c r="M524" s="226"/>
      <c r="N524" s="227"/>
      <c r="O524" s="88"/>
      <c r="P524" s="88"/>
      <c r="Q524" s="88"/>
      <c r="R524" s="88"/>
      <c r="S524" s="88"/>
      <c r="T524" s="89"/>
      <c r="U524" s="42"/>
      <c r="V524" s="42"/>
      <c r="W524" s="42"/>
      <c r="X524" s="42"/>
      <c r="Y524" s="42"/>
      <c r="Z524" s="42"/>
      <c r="AA524" s="42"/>
      <c r="AB524" s="42"/>
      <c r="AC524" s="42"/>
      <c r="AD524" s="42"/>
      <c r="AE524" s="42"/>
      <c r="AT524" s="20" t="s">
        <v>134</v>
      </c>
      <c r="AU524" s="20" t="s">
        <v>89</v>
      </c>
    </row>
    <row r="525" s="2" customFormat="1">
      <c r="A525" s="42"/>
      <c r="B525" s="43"/>
      <c r="C525" s="44"/>
      <c r="D525" s="229" t="s">
        <v>151</v>
      </c>
      <c r="E525" s="44"/>
      <c r="F525" s="230" t="s">
        <v>952</v>
      </c>
      <c r="G525" s="44"/>
      <c r="H525" s="44"/>
      <c r="I525" s="225"/>
      <c r="J525" s="44"/>
      <c r="K525" s="44"/>
      <c r="L525" s="48"/>
      <c r="M525" s="226"/>
      <c r="N525" s="227"/>
      <c r="O525" s="88"/>
      <c r="P525" s="88"/>
      <c r="Q525" s="88"/>
      <c r="R525" s="88"/>
      <c r="S525" s="88"/>
      <c r="T525" s="89"/>
      <c r="U525" s="42"/>
      <c r="V525" s="42"/>
      <c r="W525" s="42"/>
      <c r="X525" s="42"/>
      <c r="Y525" s="42"/>
      <c r="Z525" s="42"/>
      <c r="AA525" s="42"/>
      <c r="AB525" s="42"/>
      <c r="AC525" s="42"/>
      <c r="AD525" s="42"/>
      <c r="AE525" s="42"/>
      <c r="AT525" s="20" t="s">
        <v>151</v>
      </c>
      <c r="AU525" s="20" t="s">
        <v>89</v>
      </c>
    </row>
    <row r="526" s="13" customFormat="1">
      <c r="A526" s="13"/>
      <c r="B526" s="231"/>
      <c r="C526" s="232"/>
      <c r="D526" s="223" t="s">
        <v>153</v>
      </c>
      <c r="E526" s="233" t="s">
        <v>41</v>
      </c>
      <c r="F526" s="234" t="s">
        <v>803</v>
      </c>
      <c r="G526" s="232"/>
      <c r="H526" s="235">
        <v>1</v>
      </c>
      <c r="I526" s="236"/>
      <c r="J526" s="232"/>
      <c r="K526" s="232"/>
      <c r="L526" s="237"/>
      <c r="M526" s="238"/>
      <c r="N526" s="239"/>
      <c r="O526" s="239"/>
      <c r="P526" s="239"/>
      <c r="Q526" s="239"/>
      <c r="R526" s="239"/>
      <c r="S526" s="239"/>
      <c r="T526" s="240"/>
      <c r="U526" s="13"/>
      <c r="V526" s="13"/>
      <c r="W526" s="13"/>
      <c r="X526" s="13"/>
      <c r="Y526" s="13"/>
      <c r="Z526" s="13"/>
      <c r="AA526" s="13"/>
      <c r="AB526" s="13"/>
      <c r="AC526" s="13"/>
      <c r="AD526" s="13"/>
      <c r="AE526" s="13"/>
      <c r="AT526" s="241" t="s">
        <v>153</v>
      </c>
      <c r="AU526" s="241" t="s">
        <v>89</v>
      </c>
      <c r="AV526" s="13" t="s">
        <v>89</v>
      </c>
      <c r="AW526" s="13" t="s">
        <v>42</v>
      </c>
      <c r="AX526" s="13" t="s">
        <v>87</v>
      </c>
      <c r="AY526" s="241" t="s">
        <v>125</v>
      </c>
    </row>
    <row r="527" s="2" customFormat="1" ht="21.75" customHeight="1">
      <c r="A527" s="42"/>
      <c r="B527" s="43"/>
      <c r="C527" s="267" t="s">
        <v>953</v>
      </c>
      <c r="D527" s="267" t="s">
        <v>602</v>
      </c>
      <c r="E527" s="268" t="s">
        <v>954</v>
      </c>
      <c r="F527" s="269" t="s">
        <v>955</v>
      </c>
      <c r="G527" s="270" t="s">
        <v>752</v>
      </c>
      <c r="H527" s="271">
        <v>1</v>
      </c>
      <c r="I527" s="272"/>
      <c r="J527" s="273">
        <f>ROUND(I527*H527,2)</f>
        <v>0</v>
      </c>
      <c r="K527" s="274"/>
      <c r="L527" s="275"/>
      <c r="M527" s="276" t="s">
        <v>41</v>
      </c>
      <c r="N527" s="277" t="s">
        <v>51</v>
      </c>
      <c r="O527" s="88"/>
      <c r="P527" s="219">
        <f>O527*H527</f>
        <v>0</v>
      </c>
      <c r="Q527" s="219">
        <v>0.017999999999999999</v>
      </c>
      <c r="R527" s="219">
        <f>Q527*H527</f>
        <v>0.017999999999999999</v>
      </c>
      <c r="S527" s="219">
        <v>0</v>
      </c>
      <c r="T527" s="220">
        <f>S527*H527</f>
        <v>0</v>
      </c>
      <c r="U527" s="42"/>
      <c r="V527" s="42"/>
      <c r="W527" s="42"/>
      <c r="X527" s="42"/>
      <c r="Y527" s="42"/>
      <c r="Z527" s="42"/>
      <c r="AA527" s="42"/>
      <c r="AB527" s="42"/>
      <c r="AC527" s="42"/>
      <c r="AD527" s="42"/>
      <c r="AE527" s="42"/>
      <c r="AR527" s="221" t="s">
        <v>168</v>
      </c>
      <c r="AT527" s="221" t="s">
        <v>602</v>
      </c>
      <c r="AU527" s="221" t="s">
        <v>89</v>
      </c>
      <c r="AY527" s="20" t="s">
        <v>125</v>
      </c>
      <c r="BE527" s="222">
        <f>IF(N527="základní",J527,0)</f>
        <v>0</v>
      </c>
      <c r="BF527" s="222">
        <f>IF(N527="snížená",J527,0)</f>
        <v>0</v>
      </c>
      <c r="BG527" s="222">
        <f>IF(N527="zákl. přenesená",J527,0)</f>
        <v>0</v>
      </c>
      <c r="BH527" s="222">
        <f>IF(N527="sníž. přenesená",J527,0)</f>
        <v>0</v>
      </c>
      <c r="BI527" s="222">
        <f>IF(N527="nulová",J527,0)</f>
        <v>0</v>
      </c>
      <c r="BJ527" s="20" t="s">
        <v>87</v>
      </c>
      <c r="BK527" s="222">
        <f>ROUND(I527*H527,2)</f>
        <v>0</v>
      </c>
      <c r="BL527" s="20" t="s">
        <v>147</v>
      </c>
      <c r="BM527" s="221" t="s">
        <v>956</v>
      </c>
    </row>
    <row r="528" s="2" customFormat="1">
      <c r="A528" s="42"/>
      <c r="B528" s="43"/>
      <c r="C528" s="44"/>
      <c r="D528" s="223" t="s">
        <v>134</v>
      </c>
      <c r="E528" s="44"/>
      <c r="F528" s="224" t="s">
        <v>955</v>
      </c>
      <c r="G528" s="44"/>
      <c r="H528" s="44"/>
      <c r="I528" s="225"/>
      <c r="J528" s="44"/>
      <c r="K528" s="44"/>
      <c r="L528" s="48"/>
      <c r="M528" s="226"/>
      <c r="N528" s="227"/>
      <c r="O528" s="88"/>
      <c r="P528" s="88"/>
      <c r="Q528" s="88"/>
      <c r="R528" s="88"/>
      <c r="S528" s="88"/>
      <c r="T528" s="89"/>
      <c r="U528" s="42"/>
      <c r="V528" s="42"/>
      <c r="W528" s="42"/>
      <c r="X528" s="42"/>
      <c r="Y528" s="42"/>
      <c r="Z528" s="42"/>
      <c r="AA528" s="42"/>
      <c r="AB528" s="42"/>
      <c r="AC528" s="42"/>
      <c r="AD528" s="42"/>
      <c r="AE528" s="42"/>
      <c r="AT528" s="20" t="s">
        <v>134</v>
      </c>
      <c r="AU528" s="20" t="s">
        <v>89</v>
      </c>
    </row>
    <row r="529" s="13" customFormat="1">
      <c r="A529" s="13"/>
      <c r="B529" s="231"/>
      <c r="C529" s="232"/>
      <c r="D529" s="223" t="s">
        <v>153</v>
      </c>
      <c r="E529" s="233" t="s">
        <v>41</v>
      </c>
      <c r="F529" s="234" t="s">
        <v>803</v>
      </c>
      <c r="G529" s="232"/>
      <c r="H529" s="235">
        <v>1</v>
      </c>
      <c r="I529" s="236"/>
      <c r="J529" s="232"/>
      <c r="K529" s="232"/>
      <c r="L529" s="237"/>
      <c r="M529" s="238"/>
      <c r="N529" s="239"/>
      <c r="O529" s="239"/>
      <c r="P529" s="239"/>
      <c r="Q529" s="239"/>
      <c r="R529" s="239"/>
      <c r="S529" s="239"/>
      <c r="T529" s="240"/>
      <c r="U529" s="13"/>
      <c r="V529" s="13"/>
      <c r="W529" s="13"/>
      <c r="X529" s="13"/>
      <c r="Y529" s="13"/>
      <c r="Z529" s="13"/>
      <c r="AA529" s="13"/>
      <c r="AB529" s="13"/>
      <c r="AC529" s="13"/>
      <c r="AD529" s="13"/>
      <c r="AE529" s="13"/>
      <c r="AT529" s="241" t="s">
        <v>153</v>
      </c>
      <c r="AU529" s="241" t="s">
        <v>89</v>
      </c>
      <c r="AV529" s="13" t="s">
        <v>89</v>
      </c>
      <c r="AW529" s="13" t="s">
        <v>42</v>
      </c>
      <c r="AX529" s="13" t="s">
        <v>87</v>
      </c>
      <c r="AY529" s="241" t="s">
        <v>125</v>
      </c>
    </row>
    <row r="530" s="2" customFormat="1" ht="24.15" customHeight="1">
      <c r="A530" s="42"/>
      <c r="B530" s="43"/>
      <c r="C530" s="267" t="s">
        <v>957</v>
      </c>
      <c r="D530" s="267" t="s">
        <v>602</v>
      </c>
      <c r="E530" s="268" t="s">
        <v>958</v>
      </c>
      <c r="F530" s="269" t="s">
        <v>959</v>
      </c>
      <c r="G530" s="270" t="s">
        <v>752</v>
      </c>
      <c r="H530" s="271">
        <v>1</v>
      </c>
      <c r="I530" s="272"/>
      <c r="J530" s="273">
        <f>ROUND(I530*H530,2)</f>
        <v>0</v>
      </c>
      <c r="K530" s="274"/>
      <c r="L530" s="275"/>
      <c r="M530" s="276" t="s">
        <v>41</v>
      </c>
      <c r="N530" s="277" t="s">
        <v>51</v>
      </c>
      <c r="O530" s="88"/>
      <c r="P530" s="219">
        <f>O530*H530</f>
        <v>0</v>
      </c>
      <c r="Q530" s="219">
        <v>0.0091999999999999998</v>
      </c>
      <c r="R530" s="219">
        <f>Q530*H530</f>
        <v>0.0091999999999999998</v>
      </c>
      <c r="S530" s="219">
        <v>0</v>
      </c>
      <c r="T530" s="220">
        <f>S530*H530</f>
        <v>0</v>
      </c>
      <c r="U530" s="42"/>
      <c r="V530" s="42"/>
      <c r="W530" s="42"/>
      <c r="X530" s="42"/>
      <c r="Y530" s="42"/>
      <c r="Z530" s="42"/>
      <c r="AA530" s="42"/>
      <c r="AB530" s="42"/>
      <c r="AC530" s="42"/>
      <c r="AD530" s="42"/>
      <c r="AE530" s="42"/>
      <c r="AR530" s="221" t="s">
        <v>168</v>
      </c>
      <c r="AT530" s="221" t="s">
        <v>602</v>
      </c>
      <c r="AU530" s="221" t="s">
        <v>89</v>
      </c>
      <c r="AY530" s="20" t="s">
        <v>125</v>
      </c>
      <c r="BE530" s="222">
        <f>IF(N530="základní",J530,0)</f>
        <v>0</v>
      </c>
      <c r="BF530" s="222">
        <f>IF(N530="snížená",J530,0)</f>
        <v>0</v>
      </c>
      <c r="BG530" s="222">
        <f>IF(N530="zákl. přenesená",J530,0)</f>
        <v>0</v>
      </c>
      <c r="BH530" s="222">
        <f>IF(N530="sníž. přenesená",J530,0)</f>
        <v>0</v>
      </c>
      <c r="BI530" s="222">
        <f>IF(N530="nulová",J530,0)</f>
        <v>0</v>
      </c>
      <c r="BJ530" s="20" t="s">
        <v>87</v>
      </c>
      <c r="BK530" s="222">
        <f>ROUND(I530*H530,2)</f>
        <v>0</v>
      </c>
      <c r="BL530" s="20" t="s">
        <v>147</v>
      </c>
      <c r="BM530" s="221" t="s">
        <v>960</v>
      </c>
    </row>
    <row r="531" s="2" customFormat="1">
      <c r="A531" s="42"/>
      <c r="B531" s="43"/>
      <c r="C531" s="44"/>
      <c r="D531" s="223" t="s">
        <v>134</v>
      </c>
      <c r="E531" s="44"/>
      <c r="F531" s="224" t="s">
        <v>959</v>
      </c>
      <c r="G531" s="44"/>
      <c r="H531" s="44"/>
      <c r="I531" s="225"/>
      <c r="J531" s="44"/>
      <c r="K531" s="44"/>
      <c r="L531" s="48"/>
      <c r="M531" s="226"/>
      <c r="N531" s="227"/>
      <c r="O531" s="88"/>
      <c r="P531" s="88"/>
      <c r="Q531" s="88"/>
      <c r="R531" s="88"/>
      <c r="S531" s="88"/>
      <c r="T531" s="89"/>
      <c r="U531" s="42"/>
      <c r="V531" s="42"/>
      <c r="W531" s="42"/>
      <c r="X531" s="42"/>
      <c r="Y531" s="42"/>
      <c r="Z531" s="42"/>
      <c r="AA531" s="42"/>
      <c r="AB531" s="42"/>
      <c r="AC531" s="42"/>
      <c r="AD531" s="42"/>
      <c r="AE531" s="42"/>
      <c r="AT531" s="20" t="s">
        <v>134</v>
      </c>
      <c r="AU531" s="20" t="s">
        <v>89</v>
      </c>
    </row>
    <row r="532" s="13" customFormat="1">
      <c r="A532" s="13"/>
      <c r="B532" s="231"/>
      <c r="C532" s="232"/>
      <c r="D532" s="223" t="s">
        <v>153</v>
      </c>
      <c r="E532" s="233" t="s">
        <v>41</v>
      </c>
      <c r="F532" s="234" t="s">
        <v>803</v>
      </c>
      <c r="G532" s="232"/>
      <c r="H532" s="235">
        <v>1</v>
      </c>
      <c r="I532" s="236"/>
      <c r="J532" s="232"/>
      <c r="K532" s="232"/>
      <c r="L532" s="237"/>
      <c r="M532" s="238"/>
      <c r="N532" s="239"/>
      <c r="O532" s="239"/>
      <c r="P532" s="239"/>
      <c r="Q532" s="239"/>
      <c r="R532" s="239"/>
      <c r="S532" s="239"/>
      <c r="T532" s="240"/>
      <c r="U532" s="13"/>
      <c r="V532" s="13"/>
      <c r="W532" s="13"/>
      <c r="X532" s="13"/>
      <c r="Y532" s="13"/>
      <c r="Z532" s="13"/>
      <c r="AA532" s="13"/>
      <c r="AB532" s="13"/>
      <c r="AC532" s="13"/>
      <c r="AD532" s="13"/>
      <c r="AE532" s="13"/>
      <c r="AT532" s="241" t="s">
        <v>153</v>
      </c>
      <c r="AU532" s="241" t="s">
        <v>89</v>
      </c>
      <c r="AV532" s="13" t="s">
        <v>89</v>
      </c>
      <c r="AW532" s="13" t="s">
        <v>42</v>
      </c>
      <c r="AX532" s="13" t="s">
        <v>87</v>
      </c>
      <c r="AY532" s="241" t="s">
        <v>125</v>
      </c>
    </row>
    <row r="533" s="2" customFormat="1" ht="21.75" customHeight="1">
      <c r="A533" s="42"/>
      <c r="B533" s="43"/>
      <c r="C533" s="209" t="s">
        <v>961</v>
      </c>
      <c r="D533" s="209" t="s">
        <v>128</v>
      </c>
      <c r="E533" s="210" t="s">
        <v>962</v>
      </c>
      <c r="F533" s="211" t="s">
        <v>963</v>
      </c>
      <c r="G533" s="212" t="s">
        <v>752</v>
      </c>
      <c r="H533" s="213">
        <v>1</v>
      </c>
      <c r="I533" s="214"/>
      <c r="J533" s="215">
        <f>ROUND(I533*H533,2)</f>
        <v>0</v>
      </c>
      <c r="K533" s="216"/>
      <c r="L533" s="48"/>
      <c r="M533" s="217" t="s">
        <v>41</v>
      </c>
      <c r="N533" s="218" t="s">
        <v>51</v>
      </c>
      <c r="O533" s="88"/>
      <c r="P533" s="219">
        <f>O533*H533</f>
        <v>0</v>
      </c>
      <c r="Q533" s="219">
        <v>0</v>
      </c>
      <c r="R533" s="219">
        <f>Q533*H533</f>
        <v>0</v>
      </c>
      <c r="S533" s="219">
        <v>0.017299999999999999</v>
      </c>
      <c r="T533" s="220">
        <f>S533*H533</f>
        <v>0.017299999999999999</v>
      </c>
      <c r="U533" s="42"/>
      <c r="V533" s="42"/>
      <c r="W533" s="42"/>
      <c r="X533" s="42"/>
      <c r="Y533" s="42"/>
      <c r="Z533" s="42"/>
      <c r="AA533" s="42"/>
      <c r="AB533" s="42"/>
      <c r="AC533" s="42"/>
      <c r="AD533" s="42"/>
      <c r="AE533" s="42"/>
      <c r="AR533" s="221" t="s">
        <v>147</v>
      </c>
      <c r="AT533" s="221" t="s">
        <v>128</v>
      </c>
      <c r="AU533" s="221" t="s">
        <v>89</v>
      </c>
      <c r="AY533" s="20" t="s">
        <v>125</v>
      </c>
      <c r="BE533" s="222">
        <f>IF(N533="základní",J533,0)</f>
        <v>0</v>
      </c>
      <c r="BF533" s="222">
        <f>IF(N533="snížená",J533,0)</f>
        <v>0</v>
      </c>
      <c r="BG533" s="222">
        <f>IF(N533="zákl. přenesená",J533,0)</f>
        <v>0</v>
      </c>
      <c r="BH533" s="222">
        <f>IF(N533="sníž. přenesená",J533,0)</f>
        <v>0</v>
      </c>
      <c r="BI533" s="222">
        <f>IF(N533="nulová",J533,0)</f>
        <v>0</v>
      </c>
      <c r="BJ533" s="20" t="s">
        <v>87</v>
      </c>
      <c r="BK533" s="222">
        <f>ROUND(I533*H533,2)</f>
        <v>0</v>
      </c>
      <c r="BL533" s="20" t="s">
        <v>147</v>
      </c>
      <c r="BM533" s="221" t="s">
        <v>964</v>
      </c>
    </row>
    <row r="534" s="2" customFormat="1">
      <c r="A534" s="42"/>
      <c r="B534" s="43"/>
      <c r="C534" s="44"/>
      <c r="D534" s="223" t="s">
        <v>134</v>
      </c>
      <c r="E534" s="44"/>
      <c r="F534" s="224" t="s">
        <v>965</v>
      </c>
      <c r="G534" s="44"/>
      <c r="H534" s="44"/>
      <c r="I534" s="225"/>
      <c r="J534" s="44"/>
      <c r="K534" s="44"/>
      <c r="L534" s="48"/>
      <c r="M534" s="226"/>
      <c r="N534" s="227"/>
      <c r="O534" s="88"/>
      <c r="P534" s="88"/>
      <c r="Q534" s="88"/>
      <c r="R534" s="88"/>
      <c r="S534" s="88"/>
      <c r="T534" s="89"/>
      <c r="U534" s="42"/>
      <c r="V534" s="42"/>
      <c r="W534" s="42"/>
      <c r="X534" s="42"/>
      <c r="Y534" s="42"/>
      <c r="Z534" s="42"/>
      <c r="AA534" s="42"/>
      <c r="AB534" s="42"/>
      <c r="AC534" s="42"/>
      <c r="AD534" s="42"/>
      <c r="AE534" s="42"/>
      <c r="AT534" s="20" t="s">
        <v>134</v>
      </c>
      <c r="AU534" s="20" t="s">
        <v>89</v>
      </c>
    </row>
    <row r="535" s="2" customFormat="1">
      <c r="A535" s="42"/>
      <c r="B535" s="43"/>
      <c r="C535" s="44"/>
      <c r="D535" s="229" t="s">
        <v>151</v>
      </c>
      <c r="E535" s="44"/>
      <c r="F535" s="230" t="s">
        <v>966</v>
      </c>
      <c r="G535" s="44"/>
      <c r="H535" s="44"/>
      <c r="I535" s="225"/>
      <c r="J535" s="44"/>
      <c r="K535" s="44"/>
      <c r="L535" s="48"/>
      <c r="M535" s="226"/>
      <c r="N535" s="227"/>
      <c r="O535" s="88"/>
      <c r="P535" s="88"/>
      <c r="Q535" s="88"/>
      <c r="R535" s="88"/>
      <c r="S535" s="88"/>
      <c r="T535" s="89"/>
      <c r="U535" s="42"/>
      <c r="V535" s="42"/>
      <c r="W535" s="42"/>
      <c r="X535" s="42"/>
      <c r="Y535" s="42"/>
      <c r="Z535" s="42"/>
      <c r="AA535" s="42"/>
      <c r="AB535" s="42"/>
      <c r="AC535" s="42"/>
      <c r="AD535" s="42"/>
      <c r="AE535" s="42"/>
      <c r="AT535" s="20" t="s">
        <v>151</v>
      </c>
      <c r="AU535" s="20" t="s">
        <v>89</v>
      </c>
    </row>
    <row r="536" s="13" customFormat="1">
      <c r="A536" s="13"/>
      <c r="B536" s="231"/>
      <c r="C536" s="232"/>
      <c r="D536" s="223" t="s">
        <v>153</v>
      </c>
      <c r="E536" s="233" t="s">
        <v>41</v>
      </c>
      <c r="F536" s="234" t="s">
        <v>967</v>
      </c>
      <c r="G536" s="232"/>
      <c r="H536" s="235">
        <v>1</v>
      </c>
      <c r="I536" s="236"/>
      <c r="J536" s="232"/>
      <c r="K536" s="232"/>
      <c r="L536" s="237"/>
      <c r="M536" s="238"/>
      <c r="N536" s="239"/>
      <c r="O536" s="239"/>
      <c r="P536" s="239"/>
      <c r="Q536" s="239"/>
      <c r="R536" s="239"/>
      <c r="S536" s="239"/>
      <c r="T536" s="240"/>
      <c r="U536" s="13"/>
      <c r="V536" s="13"/>
      <c r="W536" s="13"/>
      <c r="X536" s="13"/>
      <c r="Y536" s="13"/>
      <c r="Z536" s="13"/>
      <c r="AA536" s="13"/>
      <c r="AB536" s="13"/>
      <c r="AC536" s="13"/>
      <c r="AD536" s="13"/>
      <c r="AE536" s="13"/>
      <c r="AT536" s="241" t="s">
        <v>153</v>
      </c>
      <c r="AU536" s="241" t="s">
        <v>89</v>
      </c>
      <c r="AV536" s="13" t="s">
        <v>89</v>
      </c>
      <c r="AW536" s="13" t="s">
        <v>42</v>
      </c>
      <c r="AX536" s="13" t="s">
        <v>87</v>
      </c>
      <c r="AY536" s="241" t="s">
        <v>125</v>
      </c>
    </row>
    <row r="537" s="2" customFormat="1" ht="16.5" customHeight="1">
      <c r="A537" s="42"/>
      <c r="B537" s="43"/>
      <c r="C537" s="209" t="s">
        <v>968</v>
      </c>
      <c r="D537" s="209" t="s">
        <v>128</v>
      </c>
      <c r="E537" s="210" t="s">
        <v>969</v>
      </c>
      <c r="F537" s="211" t="s">
        <v>970</v>
      </c>
      <c r="G537" s="212" t="s">
        <v>752</v>
      </c>
      <c r="H537" s="213">
        <v>2</v>
      </c>
      <c r="I537" s="214"/>
      <c r="J537" s="215">
        <f>ROUND(I537*H537,2)</f>
        <v>0</v>
      </c>
      <c r="K537" s="216"/>
      <c r="L537" s="48"/>
      <c r="M537" s="217" t="s">
        <v>41</v>
      </c>
      <c r="N537" s="218" t="s">
        <v>51</v>
      </c>
      <c r="O537" s="88"/>
      <c r="P537" s="219">
        <f>O537*H537</f>
        <v>0</v>
      </c>
      <c r="Q537" s="219">
        <v>0.0013600000000000001</v>
      </c>
      <c r="R537" s="219">
        <f>Q537*H537</f>
        <v>0.0027200000000000002</v>
      </c>
      <c r="S537" s="219">
        <v>0</v>
      </c>
      <c r="T537" s="220">
        <f>S537*H537</f>
        <v>0</v>
      </c>
      <c r="U537" s="42"/>
      <c r="V537" s="42"/>
      <c r="W537" s="42"/>
      <c r="X537" s="42"/>
      <c r="Y537" s="42"/>
      <c r="Z537" s="42"/>
      <c r="AA537" s="42"/>
      <c r="AB537" s="42"/>
      <c r="AC537" s="42"/>
      <c r="AD537" s="42"/>
      <c r="AE537" s="42"/>
      <c r="AR537" s="221" t="s">
        <v>147</v>
      </c>
      <c r="AT537" s="221" t="s">
        <v>128</v>
      </c>
      <c r="AU537" s="221" t="s">
        <v>89</v>
      </c>
      <c r="AY537" s="20" t="s">
        <v>125</v>
      </c>
      <c r="BE537" s="222">
        <f>IF(N537="základní",J537,0)</f>
        <v>0</v>
      </c>
      <c r="BF537" s="222">
        <f>IF(N537="snížená",J537,0)</f>
        <v>0</v>
      </c>
      <c r="BG537" s="222">
        <f>IF(N537="zákl. přenesená",J537,0)</f>
        <v>0</v>
      </c>
      <c r="BH537" s="222">
        <f>IF(N537="sníž. přenesená",J537,0)</f>
        <v>0</v>
      </c>
      <c r="BI537" s="222">
        <f>IF(N537="nulová",J537,0)</f>
        <v>0</v>
      </c>
      <c r="BJ537" s="20" t="s">
        <v>87</v>
      </c>
      <c r="BK537" s="222">
        <f>ROUND(I537*H537,2)</f>
        <v>0</v>
      </c>
      <c r="BL537" s="20" t="s">
        <v>147</v>
      </c>
      <c r="BM537" s="221" t="s">
        <v>971</v>
      </c>
    </row>
    <row r="538" s="2" customFormat="1">
      <c r="A538" s="42"/>
      <c r="B538" s="43"/>
      <c r="C538" s="44"/>
      <c r="D538" s="223" t="s">
        <v>134</v>
      </c>
      <c r="E538" s="44"/>
      <c r="F538" s="224" t="s">
        <v>972</v>
      </c>
      <c r="G538" s="44"/>
      <c r="H538" s="44"/>
      <c r="I538" s="225"/>
      <c r="J538" s="44"/>
      <c r="K538" s="44"/>
      <c r="L538" s="48"/>
      <c r="M538" s="226"/>
      <c r="N538" s="227"/>
      <c r="O538" s="88"/>
      <c r="P538" s="88"/>
      <c r="Q538" s="88"/>
      <c r="R538" s="88"/>
      <c r="S538" s="88"/>
      <c r="T538" s="89"/>
      <c r="U538" s="42"/>
      <c r="V538" s="42"/>
      <c r="W538" s="42"/>
      <c r="X538" s="42"/>
      <c r="Y538" s="42"/>
      <c r="Z538" s="42"/>
      <c r="AA538" s="42"/>
      <c r="AB538" s="42"/>
      <c r="AC538" s="42"/>
      <c r="AD538" s="42"/>
      <c r="AE538" s="42"/>
      <c r="AT538" s="20" t="s">
        <v>134</v>
      </c>
      <c r="AU538" s="20" t="s">
        <v>89</v>
      </c>
    </row>
    <row r="539" s="2" customFormat="1">
      <c r="A539" s="42"/>
      <c r="B539" s="43"/>
      <c r="C539" s="44"/>
      <c r="D539" s="229" t="s">
        <v>151</v>
      </c>
      <c r="E539" s="44"/>
      <c r="F539" s="230" t="s">
        <v>973</v>
      </c>
      <c r="G539" s="44"/>
      <c r="H539" s="44"/>
      <c r="I539" s="225"/>
      <c r="J539" s="44"/>
      <c r="K539" s="44"/>
      <c r="L539" s="48"/>
      <c r="M539" s="226"/>
      <c r="N539" s="227"/>
      <c r="O539" s="88"/>
      <c r="P539" s="88"/>
      <c r="Q539" s="88"/>
      <c r="R539" s="88"/>
      <c r="S539" s="88"/>
      <c r="T539" s="89"/>
      <c r="U539" s="42"/>
      <c r="V539" s="42"/>
      <c r="W539" s="42"/>
      <c r="X539" s="42"/>
      <c r="Y539" s="42"/>
      <c r="Z539" s="42"/>
      <c r="AA539" s="42"/>
      <c r="AB539" s="42"/>
      <c r="AC539" s="42"/>
      <c r="AD539" s="42"/>
      <c r="AE539" s="42"/>
      <c r="AT539" s="20" t="s">
        <v>151</v>
      </c>
      <c r="AU539" s="20" t="s">
        <v>89</v>
      </c>
    </row>
    <row r="540" s="13" customFormat="1">
      <c r="A540" s="13"/>
      <c r="B540" s="231"/>
      <c r="C540" s="232"/>
      <c r="D540" s="223" t="s">
        <v>153</v>
      </c>
      <c r="E540" s="233" t="s">
        <v>41</v>
      </c>
      <c r="F540" s="234" t="s">
        <v>974</v>
      </c>
      <c r="G540" s="232"/>
      <c r="H540" s="235">
        <v>2</v>
      </c>
      <c r="I540" s="236"/>
      <c r="J540" s="232"/>
      <c r="K540" s="232"/>
      <c r="L540" s="237"/>
      <c r="M540" s="238"/>
      <c r="N540" s="239"/>
      <c r="O540" s="239"/>
      <c r="P540" s="239"/>
      <c r="Q540" s="239"/>
      <c r="R540" s="239"/>
      <c r="S540" s="239"/>
      <c r="T540" s="240"/>
      <c r="U540" s="13"/>
      <c r="V540" s="13"/>
      <c r="W540" s="13"/>
      <c r="X540" s="13"/>
      <c r="Y540" s="13"/>
      <c r="Z540" s="13"/>
      <c r="AA540" s="13"/>
      <c r="AB540" s="13"/>
      <c r="AC540" s="13"/>
      <c r="AD540" s="13"/>
      <c r="AE540" s="13"/>
      <c r="AT540" s="241" t="s">
        <v>153</v>
      </c>
      <c r="AU540" s="241" t="s">
        <v>89</v>
      </c>
      <c r="AV540" s="13" t="s">
        <v>89</v>
      </c>
      <c r="AW540" s="13" t="s">
        <v>42</v>
      </c>
      <c r="AX540" s="13" t="s">
        <v>87</v>
      </c>
      <c r="AY540" s="241" t="s">
        <v>125</v>
      </c>
    </row>
    <row r="541" s="2" customFormat="1" ht="24.15" customHeight="1">
      <c r="A541" s="42"/>
      <c r="B541" s="43"/>
      <c r="C541" s="267" t="s">
        <v>975</v>
      </c>
      <c r="D541" s="267" t="s">
        <v>602</v>
      </c>
      <c r="E541" s="268" t="s">
        <v>976</v>
      </c>
      <c r="F541" s="269" t="s">
        <v>977</v>
      </c>
      <c r="G541" s="270" t="s">
        <v>752</v>
      </c>
      <c r="H541" s="271">
        <v>1</v>
      </c>
      <c r="I541" s="272"/>
      <c r="J541" s="273">
        <f>ROUND(I541*H541,2)</f>
        <v>0</v>
      </c>
      <c r="K541" s="274"/>
      <c r="L541" s="275"/>
      <c r="M541" s="276" t="s">
        <v>41</v>
      </c>
      <c r="N541" s="277" t="s">
        <v>51</v>
      </c>
      <c r="O541" s="88"/>
      <c r="P541" s="219">
        <f>O541*H541</f>
        <v>0</v>
      </c>
      <c r="Q541" s="219">
        <v>0.036999999999999998</v>
      </c>
      <c r="R541" s="219">
        <f>Q541*H541</f>
        <v>0.036999999999999998</v>
      </c>
      <c r="S541" s="219">
        <v>0</v>
      </c>
      <c r="T541" s="220">
        <f>S541*H541</f>
        <v>0</v>
      </c>
      <c r="U541" s="42"/>
      <c r="V541" s="42"/>
      <c r="W541" s="42"/>
      <c r="X541" s="42"/>
      <c r="Y541" s="42"/>
      <c r="Z541" s="42"/>
      <c r="AA541" s="42"/>
      <c r="AB541" s="42"/>
      <c r="AC541" s="42"/>
      <c r="AD541" s="42"/>
      <c r="AE541" s="42"/>
      <c r="AR541" s="221" t="s">
        <v>168</v>
      </c>
      <c r="AT541" s="221" t="s">
        <v>602</v>
      </c>
      <c r="AU541" s="221" t="s">
        <v>89</v>
      </c>
      <c r="AY541" s="20" t="s">
        <v>125</v>
      </c>
      <c r="BE541" s="222">
        <f>IF(N541="základní",J541,0)</f>
        <v>0</v>
      </c>
      <c r="BF541" s="222">
        <f>IF(N541="snížená",J541,0)</f>
        <v>0</v>
      </c>
      <c r="BG541" s="222">
        <f>IF(N541="zákl. přenesená",J541,0)</f>
        <v>0</v>
      </c>
      <c r="BH541" s="222">
        <f>IF(N541="sníž. přenesená",J541,0)</f>
        <v>0</v>
      </c>
      <c r="BI541" s="222">
        <f>IF(N541="nulová",J541,0)</f>
        <v>0</v>
      </c>
      <c r="BJ541" s="20" t="s">
        <v>87</v>
      </c>
      <c r="BK541" s="222">
        <f>ROUND(I541*H541,2)</f>
        <v>0</v>
      </c>
      <c r="BL541" s="20" t="s">
        <v>147</v>
      </c>
      <c r="BM541" s="221" t="s">
        <v>978</v>
      </c>
    </row>
    <row r="542" s="2" customFormat="1">
      <c r="A542" s="42"/>
      <c r="B542" s="43"/>
      <c r="C542" s="44"/>
      <c r="D542" s="223" t="s">
        <v>134</v>
      </c>
      <c r="E542" s="44"/>
      <c r="F542" s="224" t="s">
        <v>977</v>
      </c>
      <c r="G542" s="44"/>
      <c r="H542" s="44"/>
      <c r="I542" s="225"/>
      <c r="J542" s="44"/>
      <c r="K542" s="44"/>
      <c r="L542" s="48"/>
      <c r="M542" s="226"/>
      <c r="N542" s="227"/>
      <c r="O542" s="88"/>
      <c r="P542" s="88"/>
      <c r="Q542" s="88"/>
      <c r="R542" s="88"/>
      <c r="S542" s="88"/>
      <c r="T542" s="89"/>
      <c r="U542" s="42"/>
      <c r="V542" s="42"/>
      <c r="W542" s="42"/>
      <c r="X542" s="42"/>
      <c r="Y542" s="42"/>
      <c r="Z542" s="42"/>
      <c r="AA542" s="42"/>
      <c r="AB542" s="42"/>
      <c r="AC542" s="42"/>
      <c r="AD542" s="42"/>
      <c r="AE542" s="42"/>
      <c r="AT542" s="20" t="s">
        <v>134</v>
      </c>
      <c r="AU542" s="20" t="s">
        <v>89</v>
      </c>
    </row>
    <row r="543" s="13" customFormat="1">
      <c r="A543" s="13"/>
      <c r="B543" s="231"/>
      <c r="C543" s="232"/>
      <c r="D543" s="223" t="s">
        <v>153</v>
      </c>
      <c r="E543" s="233" t="s">
        <v>41</v>
      </c>
      <c r="F543" s="234" t="s">
        <v>803</v>
      </c>
      <c r="G543" s="232"/>
      <c r="H543" s="235">
        <v>1</v>
      </c>
      <c r="I543" s="236"/>
      <c r="J543" s="232"/>
      <c r="K543" s="232"/>
      <c r="L543" s="237"/>
      <c r="M543" s="238"/>
      <c r="N543" s="239"/>
      <c r="O543" s="239"/>
      <c r="P543" s="239"/>
      <c r="Q543" s="239"/>
      <c r="R543" s="239"/>
      <c r="S543" s="239"/>
      <c r="T543" s="240"/>
      <c r="U543" s="13"/>
      <c r="V543" s="13"/>
      <c r="W543" s="13"/>
      <c r="X543" s="13"/>
      <c r="Y543" s="13"/>
      <c r="Z543" s="13"/>
      <c r="AA543" s="13"/>
      <c r="AB543" s="13"/>
      <c r="AC543" s="13"/>
      <c r="AD543" s="13"/>
      <c r="AE543" s="13"/>
      <c r="AT543" s="241" t="s">
        <v>153</v>
      </c>
      <c r="AU543" s="241" t="s">
        <v>89</v>
      </c>
      <c r="AV543" s="13" t="s">
        <v>89</v>
      </c>
      <c r="AW543" s="13" t="s">
        <v>42</v>
      </c>
      <c r="AX543" s="13" t="s">
        <v>87</v>
      </c>
      <c r="AY543" s="241" t="s">
        <v>125</v>
      </c>
    </row>
    <row r="544" s="2" customFormat="1" ht="16.5" customHeight="1">
      <c r="A544" s="42"/>
      <c r="B544" s="43"/>
      <c r="C544" s="267" t="s">
        <v>979</v>
      </c>
      <c r="D544" s="267" t="s">
        <v>602</v>
      </c>
      <c r="E544" s="268" t="s">
        <v>980</v>
      </c>
      <c r="F544" s="269" t="s">
        <v>981</v>
      </c>
      <c r="G544" s="270" t="s">
        <v>752</v>
      </c>
      <c r="H544" s="271">
        <v>1</v>
      </c>
      <c r="I544" s="272"/>
      <c r="J544" s="273">
        <f>ROUND(I544*H544,2)</f>
        <v>0</v>
      </c>
      <c r="K544" s="274"/>
      <c r="L544" s="275"/>
      <c r="M544" s="276" t="s">
        <v>41</v>
      </c>
      <c r="N544" s="277" t="s">
        <v>51</v>
      </c>
      <c r="O544" s="88"/>
      <c r="P544" s="219">
        <f>O544*H544</f>
        <v>0</v>
      </c>
      <c r="Q544" s="219">
        <v>0.0037000000000000002</v>
      </c>
      <c r="R544" s="219">
        <f>Q544*H544</f>
        <v>0.0037000000000000002</v>
      </c>
      <c r="S544" s="219">
        <v>0</v>
      </c>
      <c r="T544" s="220">
        <f>S544*H544</f>
        <v>0</v>
      </c>
      <c r="U544" s="42"/>
      <c r="V544" s="42"/>
      <c r="W544" s="42"/>
      <c r="X544" s="42"/>
      <c r="Y544" s="42"/>
      <c r="Z544" s="42"/>
      <c r="AA544" s="42"/>
      <c r="AB544" s="42"/>
      <c r="AC544" s="42"/>
      <c r="AD544" s="42"/>
      <c r="AE544" s="42"/>
      <c r="AR544" s="221" t="s">
        <v>168</v>
      </c>
      <c r="AT544" s="221" t="s">
        <v>602</v>
      </c>
      <c r="AU544" s="221" t="s">
        <v>89</v>
      </c>
      <c r="AY544" s="20" t="s">
        <v>125</v>
      </c>
      <c r="BE544" s="222">
        <f>IF(N544="základní",J544,0)</f>
        <v>0</v>
      </c>
      <c r="BF544" s="222">
        <f>IF(N544="snížená",J544,0)</f>
        <v>0</v>
      </c>
      <c r="BG544" s="222">
        <f>IF(N544="zákl. přenesená",J544,0)</f>
        <v>0</v>
      </c>
      <c r="BH544" s="222">
        <f>IF(N544="sníž. přenesená",J544,0)</f>
        <v>0</v>
      </c>
      <c r="BI544" s="222">
        <f>IF(N544="nulová",J544,0)</f>
        <v>0</v>
      </c>
      <c r="BJ544" s="20" t="s">
        <v>87</v>
      </c>
      <c r="BK544" s="222">
        <f>ROUND(I544*H544,2)</f>
        <v>0</v>
      </c>
      <c r="BL544" s="20" t="s">
        <v>147</v>
      </c>
      <c r="BM544" s="221" t="s">
        <v>982</v>
      </c>
    </row>
    <row r="545" s="2" customFormat="1">
      <c r="A545" s="42"/>
      <c r="B545" s="43"/>
      <c r="C545" s="44"/>
      <c r="D545" s="223" t="s">
        <v>134</v>
      </c>
      <c r="E545" s="44"/>
      <c r="F545" s="224" t="s">
        <v>983</v>
      </c>
      <c r="G545" s="44"/>
      <c r="H545" s="44"/>
      <c r="I545" s="225"/>
      <c r="J545" s="44"/>
      <c r="K545" s="44"/>
      <c r="L545" s="48"/>
      <c r="M545" s="226"/>
      <c r="N545" s="227"/>
      <c r="O545" s="88"/>
      <c r="P545" s="88"/>
      <c r="Q545" s="88"/>
      <c r="R545" s="88"/>
      <c r="S545" s="88"/>
      <c r="T545" s="89"/>
      <c r="U545" s="42"/>
      <c r="V545" s="42"/>
      <c r="W545" s="42"/>
      <c r="X545" s="42"/>
      <c r="Y545" s="42"/>
      <c r="Z545" s="42"/>
      <c r="AA545" s="42"/>
      <c r="AB545" s="42"/>
      <c r="AC545" s="42"/>
      <c r="AD545" s="42"/>
      <c r="AE545" s="42"/>
      <c r="AT545" s="20" t="s">
        <v>134</v>
      </c>
      <c r="AU545" s="20" t="s">
        <v>89</v>
      </c>
    </row>
    <row r="546" s="13" customFormat="1">
      <c r="A546" s="13"/>
      <c r="B546" s="231"/>
      <c r="C546" s="232"/>
      <c r="D546" s="223" t="s">
        <v>153</v>
      </c>
      <c r="E546" s="233" t="s">
        <v>41</v>
      </c>
      <c r="F546" s="234" t="s">
        <v>803</v>
      </c>
      <c r="G546" s="232"/>
      <c r="H546" s="235">
        <v>1</v>
      </c>
      <c r="I546" s="236"/>
      <c r="J546" s="232"/>
      <c r="K546" s="232"/>
      <c r="L546" s="237"/>
      <c r="M546" s="238"/>
      <c r="N546" s="239"/>
      <c r="O546" s="239"/>
      <c r="P546" s="239"/>
      <c r="Q546" s="239"/>
      <c r="R546" s="239"/>
      <c r="S546" s="239"/>
      <c r="T546" s="240"/>
      <c r="U546" s="13"/>
      <c r="V546" s="13"/>
      <c r="W546" s="13"/>
      <c r="X546" s="13"/>
      <c r="Y546" s="13"/>
      <c r="Z546" s="13"/>
      <c r="AA546" s="13"/>
      <c r="AB546" s="13"/>
      <c r="AC546" s="13"/>
      <c r="AD546" s="13"/>
      <c r="AE546" s="13"/>
      <c r="AT546" s="241" t="s">
        <v>153</v>
      </c>
      <c r="AU546" s="241" t="s">
        <v>89</v>
      </c>
      <c r="AV546" s="13" t="s">
        <v>89</v>
      </c>
      <c r="AW546" s="13" t="s">
        <v>42</v>
      </c>
      <c r="AX546" s="13" t="s">
        <v>87</v>
      </c>
      <c r="AY546" s="241" t="s">
        <v>125</v>
      </c>
    </row>
    <row r="547" s="2" customFormat="1" ht="21.75" customHeight="1">
      <c r="A547" s="42"/>
      <c r="B547" s="43"/>
      <c r="C547" s="209" t="s">
        <v>984</v>
      </c>
      <c r="D547" s="209" t="s">
        <v>128</v>
      </c>
      <c r="E547" s="210" t="s">
        <v>985</v>
      </c>
      <c r="F547" s="211" t="s">
        <v>986</v>
      </c>
      <c r="G547" s="212" t="s">
        <v>752</v>
      </c>
      <c r="H547" s="213">
        <v>3</v>
      </c>
      <c r="I547" s="214"/>
      <c r="J547" s="215">
        <f>ROUND(I547*H547,2)</f>
        <v>0</v>
      </c>
      <c r="K547" s="216"/>
      <c r="L547" s="48"/>
      <c r="M547" s="217" t="s">
        <v>41</v>
      </c>
      <c r="N547" s="218" t="s">
        <v>51</v>
      </c>
      <c r="O547" s="88"/>
      <c r="P547" s="219">
        <f>O547*H547</f>
        <v>0</v>
      </c>
      <c r="Q547" s="219">
        <v>0.00281</v>
      </c>
      <c r="R547" s="219">
        <f>Q547*H547</f>
        <v>0.00843</v>
      </c>
      <c r="S547" s="219">
        <v>0</v>
      </c>
      <c r="T547" s="220">
        <f>S547*H547</f>
        <v>0</v>
      </c>
      <c r="U547" s="42"/>
      <c r="V547" s="42"/>
      <c r="W547" s="42"/>
      <c r="X547" s="42"/>
      <c r="Y547" s="42"/>
      <c r="Z547" s="42"/>
      <c r="AA547" s="42"/>
      <c r="AB547" s="42"/>
      <c r="AC547" s="42"/>
      <c r="AD547" s="42"/>
      <c r="AE547" s="42"/>
      <c r="AR547" s="221" t="s">
        <v>147</v>
      </c>
      <c r="AT547" s="221" t="s">
        <v>128</v>
      </c>
      <c r="AU547" s="221" t="s">
        <v>89</v>
      </c>
      <c r="AY547" s="20" t="s">
        <v>125</v>
      </c>
      <c r="BE547" s="222">
        <f>IF(N547="základní",J547,0)</f>
        <v>0</v>
      </c>
      <c r="BF547" s="222">
        <f>IF(N547="snížená",J547,0)</f>
        <v>0</v>
      </c>
      <c r="BG547" s="222">
        <f>IF(N547="zákl. přenesená",J547,0)</f>
        <v>0</v>
      </c>
      <c r="BH547" s="222">
        <f>IF(N547="sníž. přenesená",J547,0)</f>
        <v>0</v>
      </c>
      <c r="BI547" s="222">
        <f>IF(N547="nulová",J547,0)</f>
        <v>0</v>
      </c>
      <c r="BJ547" s="20" t="s">
        <v>87</v>
      </c>
      <c r="BK547" s="222">
        <f>ROUND(I547*H547,2)</f>
        <v>0</v>
      </c>
      <c r="BL547" s="20" t="s">
        <v>147</v>
      </c>
      <c r="BM547" s="221" t="s">
        <v>987</v>
      </c>
    </row>
    <row r="548" s="2" customFormat="1">
      <c r="A548" s="42"/>
      <c r="B548" s="43"/>
      <c r="C548" s="44"/>
      <c r="D548" s="223" t="s">
        <v>134</v>
      </c>
      <c r="E548" s="44"/>
      <c r="F548" s="224" t="s">
        <v>988</v>
      </c>
      <c r="G548" s="44"/>
      <c r="H548" s="44"/>
      <c r="I548" s="225"/>
      <c r="J548" s="44"/>
      <c r="K548" s="44"/>
      <c r="L548" s="48"/>
      <c r="M548" s="226"/>
      <c r="N548" s="227"/>
      <c r="O548" s="88"/>
      <c r="P548" s="88"/>
      <c r="Q548" s="88"/>
      <c r="R548" s="88"/>
      <c r="S548" s="88"/>
      <c r="T548" s="89"/>
      <c r="U548" s="42"/>
      <c r="V548" s="42"/>
      <c r="W548" s="42"/>
      <c r="X548" s="42"/>
      <c r="Y548" s="42"/>
      <c r="Z548" s="42"/>
      <c r="AA548" s="42"/>
      <c r="AB548" s="42"/>
      <c r="AC548" s="42"/>
      <c r="AD548" s="42"/>
      <c r="AE548" s="42"/>
      <c r="AT548" s="20" t="s">
        <v>134</v>
      </c>
      <c r="AU548" s="20" t="s">
        <v>89</v>
      </c>
    </row>
    <row r="549" s="2" customFormat="1">
      <c r="A549" s="42"/>
      <c r="B549" s="43"/>
      <c r="C549" s="44"/>
      <c r="D549" s="229" t="s">
        <v>151</v>
      </c>
      <c r="E549" s="44"/>
      <c r="F549" s="230" t="s">
        <v>989</v>
      </c>
      <c r="G549" s="44"/>
      <c r="H549" s="44"/>
      <c r="I549" s="225"/>
      <c r="J549" s="44"/>
      <c r="K549" s="44"/>
      <c r="L549" s="48"/>
      <c r="M549" s="226"/>
      <c r="N549" s="227"/>
      <c r="O549" s="88"/>
      <c r="P549" s="88"/>
      <c r="Q549" s="88"/>
      <c r="R549" s="88"/>
      <c r="S549" s="88"/>
      <c r="T549" s="89"/>
      <c r="U549" s="42"/>
      <c r="V549" s="42"/>
      <c r="W549" s="42"/>
      <c r="X549" s="42"/>
      <c r="Y549" s="42"/>
      <c r="Z549" s="42"/>
      <c r="AA549" s="42"/>
      <c r="AB549" s="42"/>
      <c r="AC549" s="42"/>
      <c r="AD549" s="42"/>
      <c r="AE549" s="42"/>
      <c r="AT549" s="20" t="s">
        <v>151</v>
      </c>
      <c r="AU549" s="20" t="s">
        <v>89</v>
      </c>
    </row>
    <row r="550" s="13" customFormat="1">
      <c r="A550" s="13"/>
      <c r="B550" s="231"/>
      <c r="C550" s="232"/>
      <c r="D550" s="223" t="s">
        <v>153</v>
      </c>
      <c r="E550" s="233" t="s">
        <v>41</v>
      </c>
      <c r="F550" s="234" t="s">
        <v>857</v>
      </c>
      <c r="G550" s="232"/>
      <c r="H550" s="235">
        <v>3</v>
      </c>
      <c r="I550" s="236"/>
      <c r="J550" s="232"/>
      <c r="K550" s="232"/>
      <c r="L550" s="237"/>
      <c r="M550" s="238"/>
      <c r="N550" s="239"/>
      <c r="O550" s="239"/>
      <c r="P550" s="239"/>
      <c r="Q550" s="239"/>
      <c r="R550" s="239"/>
      <c r="S550" s="239"/>
      <c r="T550" s="240"/>
      <c r="U550" s="13"/>
      <c r="V550" s="13"/>
      <c r="W550" s="13"/>
      <c r="X550" s="13"/>
      <c r="Y550" s="13"/>
      <c r="Z550" s="13"/>
      <c r="AA550" s="13"/>
      <c r="AB550" s="13"/>
      <c r="AC550" s="13"/>
      <c r="AD550" s="13"/>
      <c r="AE550" s="13"/>
      <c r="AT550" s="241" t="s">
        <v>153</v>
      </c>
      <c r="AU550" s="241" t="s">
        <v>89</v>
      </c>
      <c r="AV550" s="13" t="s">
        <v>89</v>
      </c>
      <c r="AW550" s="13" t="s">
        <v>42</v>
      </c>
      <c r="AX550" s="13" t="s">
        <v>87</v>
      </c>
      <c r="AY550" s="241" t="s">
        <v>125</v>
      </c>
    </row>
    <row r="551" s="2" customFormat="1" ht="24.15" customHeight="1">
      <c r="A551" s="42"/>
      <c r="B551" s="43"/>
      <c r="C551" s="267" t="s">
        <v>990</v>
      </c>
      <c r="D551" s="267" t="s">
        <v>602</v>
      </c>
      <c r="E551" s="268" t="s">
        <v>991</v>
      </c>
      <c r="F551" s="269" t="s">
        <v>992</v>
      </c>
      <c r="G551" s="270" t="s">
        <v>752</v>
      </c>
      <c r="H551" s="271">
        <v>3</v>
      </c>
      <c r="I551" s="272"/>
      <c r="J551" s="273">
        <f>ROUND(I551*H551,2)</f>
        <v>0</v>
      </c>
      <c r="K551" s="274"/>
      <c r="L551" s="275"/>
      <c r="M551" s="276" t="s">
        <v>41</v>
      </c>
      <c r="N551" s="277" t="s">
        <v>51</v>
      </c>
      <c r="O551" s="88"/>
      <c r="P551" s="219">
        <f>O551*H551</f>
        <v>0</v>
      </c>
      <c r="Q551" s="219">
        <v>0.045999999999999999</v>
      </c>
      <c r="R551" s="219">
        <f>Q551*H551</f>
        <v>0.13800000000000001</v>
      </c>
      <c r="S551" s="219">
        <v>0</v>
      </c>
      <c r="T551" s="220">
        <f>S551*H551</f>
        <v>0</v>
      </c>
      <c r="U551" s="42"/>
      <c r="V551" s="42"/>
      <c r="W551" s="42"/>
      <c r="X551" s="42"/>
      <c r="Y551" s="42"/>
      <c r="Z551" s="42"/>
      <c r="AA551" s="42"/>
      <c r="AB551" s="42"/>
      <c r="AC551" s="42"/>
      <c r="AD551" s="42"/>
      <c r="AE551" s="42"/>
      <c r="AR551" s="221" t="s">
        <v>168</v>
      </c>
      <c r="AT551" s="221" t="s">
        <v>602</v>
      </c>
      <c r="AU551" s="221" t="s">
        <v>89</v>
      </c>
      <c r="AY551" s="20" t="s">
        <v>125</v>
      </c>
      <c r="BE551" s="222">
        <f>IF(N551="základní",J551,0)</f>
        <v>0</v>
      </c>
      <c r="BF551" s="222">
        <f>IF(N551="snížená",J551,0)</f>
        <v>0</v>
      </c>
      <c r="BG551" s="222">
        <f>IF(N551="zákl. přenesená",J551,0)</f>
        <v>0</v>
      </c>
      <c r="BH551" s="222">
        <f>IF(N551="sníž. přenesená",J551,0)</f>
        <v>0</v>
      </c>
      <c r="BI551" s="222">
        <f>IF(N551="nulová",J551,0)</f>
        <v>0</v>
      </c>
      <c r="BJ551" s="20" t="s">
        <v>87</v>
      </c>
      <c r="BK551" s="222">
        <f>ROUND(I551*H551,2)</f>
        <v>0</v>
      </c>
      <c r="BL551" s="20" t="s">
        <v>147</v>
      </c>
      <c r="BM551" s="221" t="s">
        <v>993</v>
      </c>
    </row>
    <row r="552" s="2" customFormat="1">
      <c r="A552" s="42"/>
      <c r="B552" s="43"/>
      <c r="C552" s="44"/>
      <c r="D552" s="223" t="s">
        <v>134</v>
      </c>
      <c r="E552" s="44"/>
      <c r="F552" s="224" t="s">
        <v>992</v>
      </c>
      <c r="G552" s="44"/>
      <c r="H552" s="44"/>
      <c r="I552" s="225"/>
      <c r="J552" s="44"/>
      <c r="K552" s="44"/>
      <c r="L552" s="48"/>
      <c r="M552" s="226"/>
      <c r="N552" s="227"/>
      <c r="O552" s="88"/>
      <c r="P552" s="88"/>
      <c r="Q552" s="88"/>
      <c r="R552" s="88"/>
      <c r="S552" s="88"/>
      <c r="T552" s="89"/>
      <c r="U552" s="42"/>
      <c r="V552" s="42"/>
      <c r="W552" s="42"/>
      <c r="X552" s="42"/>
      <c r="Y552" s="42"/>
      <c r="Z552" s="42"/>
      <c r="AA552" s="42"/>
      <c r="AB552" s="42"/>
      <c r="AC552" s="42"/>
      <c r="AD552" s="42"/>
      <c r="AE552" s="42"/>
      <c r="AT552" s="20" t="s">
        <v>134</v>
      </c>
      <c r="AU552" s="20" t="s">
        <v>89</v>
      </c>
    </row>
    <row r="553" s="13" customFormat="1">
      <c r="A553" s="13"/>
      <c r="B553" s="231"/>
      <c r="C553" s="232"/>
      <c r="D553" s="223" t="s">
        <v>153</v>
      </c>
      <c r="E553" s="233" t="s">
        <v>41</v>
      </c>
      <c r="F553" s="234" t="s">
        <v>857</v>
      </c>
      <c r="G553" s="232"/>
      <c r="H553" s="235">
        <v>3</v>
      </c>
      <c r="I553" s="236"/>
      <c r="J553" s="232"/>
      <c r="K553" s="232"/>
      <c r="L553" s="237"/>
      <c r="M553" s="238"/>
      <c r="N553" s="239"/>
      <c r="O553" s="239"/>
      <c r="P553" s="239"/>
      <c r="Q553" s="239"/>
      <c r="R553" s="239"/>
      <c r="S553" s="239"/>
      <c r="T553" s="240"/>
      <c r="U553" s="13"/>
      <c r="V553" s="13"/>
      <c r="W553" s="13"/>
      <c r="X553" s="13"/>
      <c r="Y553" s="13"/>
      <c r="Z553" s="13"/>
      <c r="AA553" s="13"/>
      <c r="AB553" s="13"/>
      <c r="AC553" s="13"/>
      <c r="AD553" s="13"/>
      <c r="AE553" s="13"/>
      <c r="AT553" s="241" t="s">
        <v>153</v>
      </c>
      <c r="AU553" s="241" t="s">
        <v>89</v>
      </c>
      <c r="AV553" s="13" t="s">
        <v>89</v>
      </c>
      <c r="AW553" s="13" t="s">
        <v>42</v>
      </c>
      <c r="AX553" s="13" t="s">
        <v>87</v>
      </c>
      <c r="AY553" s="241" t="s">
        <v>125</v>
      </c>
    </row>
    <row r="554" s="2" customFormat="1" ht="24.15" customHeight="1">
      <c r="A554" s="42"/>
      <c r="B554" s="43"/>
      <c r="C554" s="267" t="s">
        <v>994</v>
      </c>
      <c r="D554" s="267" t="s">
        <v>602</v>
      </c>
      <c r="E554" s="268" t="s">
        <v>995</v>
      </c>
      <c r="F554" s="269" t="s">
        <v>996</v>
      </c>
      <c r="G554" s="270" t="s">
        <v>752</v>
      </c>
      <c r="H554" s="271">
        <v>3</v>
      </c>
      <c r="I554" s="272"/>
      <c r="J554" s="273">
        <f>ROUND(I554*H554,2)</f>
        <v>0</v>
      </c>
      <c r="K554" s="274"/>
      <c r="L554" s="275"/>
      <c r="M554" s="276" t="s">
        <v>41</v>
      </c>
      <c r="N554" s="277" t="s">
        <v>51</v>
      </c>
      <c r="O554" s="88"/>
      <c r="P554" s="219">
        <f>O554*H554</f>
        <v>0</v>
      </c>
      <c r="Q554" s="219">
        <v>0.0060000000000000001</v>
      </c>
      <c r="R554" s="219">
        <f>Q554*H554</f>
        <v>0.018000000000000002</v>
      </c>
      <c r="S554" s="219">
        <v>0</v>
      </c>
      <c r="T554" s="220">
        <f>S554*H554</f>
        <v>0</v>
      </c>
      <c r="U554" s="42"/>
      <c r="V554" s="42"/>
      <c r="W554" s="42"/>
      <c r="X554" s="42"/>
      <c r="Y554" s="42"/>
      <c r="Z554" s="42"/>
      <c r="AA554" s="42"/>
      <c r="AB554" s="42"/>
      <c r="AC554" s="42"/>
      <c r="AD554" s="42"/>
      <c r="AE554" s="42"/>
      <c r="AR554" s="221" t="s">
        <v>168</v>
      </c>
      <c r="AT554" s="221" t="s">
        <v>602</v>
      </c>
      <c r="AU554" s="221" t="s">
        <v>89</v>
      </c>
      <c r="AY554" s="20" t="s">
        <v>125</v>
      </c>
      <c r="BE554" s="222">
        <f>IF(N554="základní",J554,0)</f>
        <v>0</v>
      </c>
      <c r="BF554" s="222">
        <f>IF(N554="snížená",J554,0)</f>
        <v>0</v>
      </c>
      <c r="BG554" s="222">
        <f>IF(N554="zákl. přenesená",J554,0)</f>
        <v>0</v>
      </c>
      <c r="BH554" s="222">
        <f>IF(N554="sníž. přenesená",J554,0)</f>
        <v>0</v>
      </c>
      <c r="BI554" s="222">
        <f>IF(N554="nulová",J554,0)</f>
        <v>0</v>
      </c>
      <c r="BJ554" s="20" t="s">
        <v>87</v>
      </c>
      <c r="BK554" s="222">
        <f>ROUND(I554*H554,2)</f>
        <v>0</v>
      </c>
      <c r="BL554" s="20" t="s">
        <v>147</v>
      </c>
      <c r="BM554" s="221" t="s">
        <v>997</v>
      </c>
    </row>
    <row r="555" s="2" customFormat="1">
      <c r="A555" s="42"/>
      <c r="B555" s="43"/>
      <c r="C555" s="44"/>
      <c r="D555" s="223" t="s">
        <v>134</v>
      </c>
      <c r="E555" s="44"/>
      <c r="F555" s="224" t="s">
        <v>996</v>
      </c>
      <c r="G555" s="44"/>
      <c r="H555" s="44"/>
      <c r="I555" s="225"/>
      <c r="J555" s="44"/>
      <c r="K555" s="44"/>
      <c r="L555" s="48"/>
      <c r="M555" s="226"/>
      <c r="N555" s="227"/>
      <c r="O555" s="88"/>
      <c r="P555" s="88"/>
      <c r="Q555" s="88"/>
      <c r="R555" s="88"/>
      <c r="S555" s="88"/>
      <c r="T555" s="89"/>
      <c r="U555" s="42"/>
      <c r="V555" s="42"/>
      <c r="W555" s="42"/>
      <c r="X555" s="42"/>
      <c r="Y555" s="42"/>
      <c r="Z555" s="42"/>
      <c r="AA555" s="42"/>
      <c r="AB555" s="42"/>
      <c r="AC555" s="42"/>
      <c r="AD555" s="42"/>
      <c r="AE555" s="42"/>
      <c r="AT555" s="20" t="s">
        <v>134</v>
      </c>
      <c r="AU555" s="20" t="s">
        <v>89</v>
      </c>
    </row>
    <row r="556" s="13" customFormat="1">
      <c r="A556" s="13"/>
      <c r="B556" s="231"/>
      <c r="C556" s="232"/>
      <c r="D556" s="223" t="s">
        <v>153</v>
      </c>
      <c r="E556" s="233" t="s">
        <v>41</v>
      </c>
      <c r="F556" s="234" t="s">
        <v>857</v>
      </c>
      <c r="G556" s="232"/>
      <c r="H556" s="235">
        <v>3</v>
      </c>
      <c r="I556" s="236"/>
      <c r="J556" s="232"/>
      <c r="K556" s="232"/>
      <c r="L556" s="237"/>
      <c r="M556" s="238"/>
      <c r="N556" s="239"/>
      <c r="O556" s="239"/>
      <c r="P556" s="239"/>
      <c r="Q556" s="239"/>
      <c r="R556" s="239"/>
      <c r="S556" s="239"/>
      <c r="T556" s="240"/>
      <c r="U556" s="13"/>
      <c r="V556" s="13"/>
      <c r="W556" s="13"/>
      <c r="X556" s="13"/>
      <c r="Y556" s="13"/>
      <c r="Z556" s="13"/>
      <c r="AA556" s="13"/>
      <c r="AB556" s="13"/>
      <c r="AC556" s="13"/>
      <c r="AD556" s="13"/>
      <c r="AE556" s="13"/>
      <c r="AT556" s="241" t="s">
        <v>153</v>
      </c>
      <c r="AU556" s="241" t="s">
        <v>89</v>
      </c>
      <c r="AV556" s="13" t="s">
        <v>89</v>
      </c>
      <c r="AW556" s="13" t="s">
        <v>42</v>
      </c>
      <c r="AX556" s="13" t="s">
        <v>87</v>
      </c>
      <c r="AY556" s="241" t="s">
        <v>125</v>
      </c>
    </row>
    <row r="557" s="2" customFormat="1" ht="24.15" customHeight="1">
      <c r="A557" s="42"/>
      <c r="B557" s="43"/>
      <c r="C557" s="209" t="s">
        <v>998</v>
      </c>
      <c r="D557" s="209" t="s">
        <v>128</v>
      </c>
      <c r="E557" s="210" t="s">
        <v>999</v>
      </c>
      <c r="F557" s="211" t="s">
        <v>1000</v>
      </c>
      <c r="G557" s="212" t="s">
        <v>752</v>
      </c>
      <c r="H557" s="213">
        <v>3</v>
      </c>
      <c r="I557" s="214"/>
      <c r="J557" s="215">
        <f>ROUND(I557*H557,2)</f>
        <v>0</v>
      </c>
      <c r="K557" s="216"/>
      <c r="L557" s="48"/>
      <c r="M557" s="217" t="s">
        <v>41</v>
      </c>
      <c r="N557" s="218" t="s">
        <v>51</v>
      </c>
      <c r="O557" s="88"/>
      <c r="P557" s="219">
        <f>O557*H557</f>
        <v>0</v>
      </c>
      <c r="Q557" s="219">
        <v>0</v>
      </c>
      <c r="R557" s="219">
        <f>Q557*H557</f>
        <v>0</v>
      </c>
      <c r="S557" s="219">
        <v>0.039849999999999997</v>
      </c>
      <c r="T557" s="220">
        <f>S557*H557</f>
        <v>0.11954999999999999</v>
      </c>
      <c r="U557" s="42"/>
      <c r="V557" s="42"/>
      <c r="W557" s="42"/>
      <c r="X557" s="42"/>
      <c r="Y557" s="42"/>
      <c r="Z557" s="42"/>
      <c r="AA557" s="42"/>
      <c r="AB557" s="42"/>
      <c r="AC557" s="42"/>
      <c r="AD557" s="42"/>
      <c r="AE557" s="42"/>
      <c r="AR557" s="221" t="s">
        <v>147</v>
      </c>
      <c r="AT557" s="221" t="s">
        <v>128</v>
      </c>
      <c r="AU557" s="221" t="s">
        <v>89</v>
      </c>
      <c r="AY557" s="20" t="s">
        <v>125</v>
      </c>
      <c r="BE557" s="222">
        <f>IF(N557="základní",J557,0)</f>
        <v>0</v>
      </c>
      <c r="BF557" s="222">
        <f>IF(N557="snížená",J557,0)</f>
        <v>0</v>
      </c>
      <c r="BG557" s="222">
        <f>IF(N557="zákl. přenesená",J557,0)</f>
        <v>0</v>
      </c>
      <c r="BH557" s="222">
        <f>IF(N557="sníž. přenesená",J557,0)</f>
        <v>0</v>
      </c>
      <c r="BI557" s="222">
        <f>IF(N557="nulová",J557,0)</f>
        <v>0</v>
      </c>
      <c r="BJ557" s="20" t="s">
        <v>87</v>
      </c>
      <c r="BK557" s="222">
        <f>ROUND(I557*H557,2)</f>
        <v>0</v>
      </c>
      <c r="BL557" s="20" t="s">
        <v>147</v>
      </c>
      <c r="BM557" s="221" t="s">
        <v>1001</v>
      </c>
    </row>
    <row r="558" s="2" customFormat="1">
      <c r="A558" s="42"/>
      <c r="B558" s="43"/>
      <c r="C558" s="44"/>
      <c r="D558" s="223" t="s">
        <v>134</v>
      </c>
      <c r="E558" s="44"/>
      <c r="F558" s="224" t="s">
        <v>1002</v>
      </c>
      <c r="G558" s="44"/>
      <c r="H558" s="44"/>
      <c r="I558" s="225"/>
      <c r="J558" s="44"/>
      <c r="K558" s="44"/>
      <c r="L558" s="48"/>
      <c r="M558" s="226"/>
      <c r="N558" s="227"/>
      <c r="O558" s="88"/>
      <c r="P558" s="88"/>
      <c r="Q558" s="88"/>
      <c r="R558" s="88"/>
      <c r="S558" s="88"/>
      <c r="T558" s="89"/>
      <c r="U558" s="42"/>
      <c r="V558" s="42"/>
      <c r="W558" s="42"/>
      <c r="X558" s="42"/>
      <c r="Y558" s="42"/>
      <c r="Z558" s="42"/>
      <c r="AA558" s="42"/>
      <c r="AB558" s="42"/>
      <c r="AC558" s="42"/>
      <c r="AD558" s="42"/>
      <c r="AE558" s="42"/>
      <c r="AT558" s="20" t="s">
        <v>134</v>
      </c>
      <c r="AU558" s="20" t="s">
        <v>89</v>
      </c>
    </row>
    <row r="559" s="2" customFormat="1">
      <c r="A559" s="42"/>
      <c r="B559" s="43"/>
      <c r="C559" s="44"/>
      <c r="D559" s="229" t="s">
        <v>151</v>
      </c>
      <c r="E559" s="44"/>
      <c r="F559" s="230" t="s">
        <v>1003</v>
      </c>
      <c r="G559" s="44"/>
      <c r="H559" s="44"/>
      <c r="I559" s="225"/>
      <c r="J559" s="44"/>
      <c r="K559" s="44"/>
      <c r="L559" s="48"/>
      <c r="M559" s="226"/>
      <c r="N559" s="227"/>
      <c r="O559" s="88"/>
      <c r="P559" s="88"/>
      <c r="Q559" s="88"/>
      <c r="R559" s="88"/>
      <c r="S559" s="88"/>
      <c r="T559" s="89"/>
      <c r="U559" s="42"/>
      <c r="V559" s="42"/>
      <c r="W559" s="42"/>
      <c r="X559" s="42"/>
      <c r="Y559" s="42"/>
      <c r="Z559" s="42"/>
      <c r="AA559" s="42"/>
      <c r="AB559" s="42"/>
      <c r="AC559" s="42"/>
      <c r="AD559" s="42"/>
      <c r="AE559" s="42"/>
      <c r="AT559" s="20" t="s">
        <v>151</v>
      </c>
      <c r="AU559" s="20" t="s">
        <v>89</v>
      </c>
    </row>
    <row r="560" s="13" customFormat="1">
      <c r="A560" s="13"/>
      <c r="B560" s="231"/>
      <c r="C560" s="232"/>
      <c r="D560" s="223" t="s">
        <v>153</v>
      </c>
      <c r="E560" s="233" t="s">
        <v>41</v>
      </c>
      <c r="F560" s="234" t="s">
        <v>1004</v>
      </c>
      <c r="G560" s="232"/>
      <c r="H560" s="235">
        <v>3</v>
      </c>
      <c r="I560" s="236"/>
      <c r="J560" s="232"/>
      <c r="K560" s="232"/>
      <c r="L560" s="237"/>
      <c r="M560" s="238"/>
      <c r="N560" s="239"/>
      <c r="O560" s="239"/>
      <c r="P560" s="239"/>
      <c r="Q560" s="239"/>
      <c r="R560" s="239"/>
      <c r="S560" s="239"/>
      <c r="T560" s="240"/>
      <c r="U560" s="13"/>
      <c r="V560" s="13"/>
      <c r="W560" s="13"/>
      <c r="X560" s="13"/>
      <c r="Y560" s="13"/>
      <c r="Z560" s="13"/>
      <c r="AA560" s="13"/>
      <c r="AB560" s="13"/>
      <c r="AC560" s="13"/>
      <c r="AD560" s="13"/>
      <c r="AE560" s="13"/>
      <c r="AT560" s="241" t="s">
        <v>153</v>
      </c>
      <c r="AU560" s="241" t="s">
        <v>89</v>
      </c>
      <c r="AV560" s="13" t="s">
        <v>89</v>
      </c>
      <c r="AW560" s="13" t="s">
        <v>42</v>
      </c>
      <c r="AX560" s="13" t="s">
        <v>87</v>
      </c>
      <c r="AY560" s="241" t="s">
        <v>125</v>
      </c>
    </row>
    <row r="561" s="2" customFormat="1" ht="24.15" customHeight="1">
      <c r="A561" s="42"/>
      <c r="B561" s="43"/>
      <c r="C561" s="209" t="s">
        <v>1005</v>
      </c>
      <c r="D561" s="209" t="s">
        <v>128</v>
      </c>
      <c r="E561" s="210" t="s">
        <v>1006</v>
      </c>
      <c r="F561" s="211" t="s">
        <v>1007</v>
      </c>
      <c r="G561" s="212" t="s">
        <v>752</v>
      </c>
      <c r="H561" s="213">
        <v>11</v>
      </c>
      <c r="I561" s="214"/>
      <c r="J561" s="215">
        <f>ROUND(I561*H561,2)</f>
        <v>0</v>
      </c>
      <c r="K561" s="216"/>
      <c r="L561" s="48"/>
      <c r="M561" s="217" t="s">
        <v>41</v>
      </c>
      <c r="N561" s="218" t="s">
        <v>51</v>
      </c>
      <c r="O561" s="88"/>
      <c r="P561" s="219">
        <f>O561*H561</f>
        <v>0</v>
      </c>
      <c r="Q561" s="219">
        <v>0</v>
      </c>
      <c r="R561" s="219">
        <f>Q561*H561</f>
        <v>0</v>
      </c>
      <c r="S561" s="219">
        <v>0</v>
      </c>
      <c r="T561" s="220">
        <f>S561*H561</f>
        <v>0</v>
      </c>
      <c r="U561" s="42"/>
      <c r="V561" s="42"/>
      <c r="W561" s="42"/>
      <c r="X561" s="42"/>
      <c r="Y561" s="42"/>
      <c r="Z561" s="42"/>
      <c r="AA561" s="42"/>
      <c r="AB561" s="42"/>
      <c r="AC561" s="42"/>
      <c r="AD561" s="42"/>
      <c r="AE561" s="42"/>
      <c r="AR561" s="221" t="s">
        <v>147</v>
      </c>
      <c r="AT561" s="221" t="s">
        <v>128</v>
      </c>
      <c r="AU561" s="221" t="s">
        <v>89</v>
      </c>
      <c r="AY561" s="20" t="s">
        <v>125</v>
      </c>
      <c r="BE561" s="222">
        <f>IF(N561="základní",J561,0)</f>
        <v>0</v>
      </c>
      <c r="BF561" s="222">
        <f>IF(N561="snížená",J561,0)</f>
        <v>0</v>
      </c>
      <c r="BG561" s="222">
        <f>IF(N561="zákl. přenesená",J561,0)</f>
        <v>0</v>
      </c>
      <c r="BH561" s="222">
        <f>IF(N561="sníž. přenesená",J561,0)</f>
        <v>0</v>
      </c>
      <c r="BI561" s="222">
        <f>IF(N561="nulová",J561,0)</f>
        <v>0</v>
      </c>
      <c r="BJ561" s="20" t="s">
        <v>87</v>
      </c>
      <c r="BK561" s="222">
        <f>ROUND(I561*H561,2)</f>
        <v>0</v>
      </c>
      <c r="BL561" s="20" t="s">
        <v>147</v>
      </c>
      <c r="BM561" s="221" t="s">
        <v>1008</v>
      </c>
    </row>
    <row r="562" s="2" customFormat="1">
      <c r="A562" s="42"/>
      <c r="B562" s="43"/>
      <c r="C562" s="44"/>
      <c r="D562" s="223" t="s">
        <v>134</v>
      </c>
      <c r="E562" s="44"/>
      <c r="F562" s="224" t="s">
        <v>1009</v>
      </c>
      <c r="G562" s="44"/>
      <c r="H562" s="44"/>
      <c r="I562" s="225"/>
      <c r="J562" s="44"/>
      <c r="K562" s="44"/>
      <c r="L562" s="48"/>
      <c r="M562" s="226"/>
      <c r="N562" s="227"/>
      <c r="O562" s="88"/>
      <c r="P562" s="88"/>
      <c r="Q562" s="88"/>
      <c r="R562" s="88"/>
      <c r="S562" s="88"/>
      <c r="T562" s="89"/>
      <c r="U562" s="42"/>
      <c r="V562" s="42"/>
      <c r="W562" s="42"/>
      <c r="X562" s="42"/>
      <c r="Y562" s="42"/>
      <c r="Z562" s="42"/>
      <c r="AA562" s="42"/>
      <c r="AB562" s="42"/>
      <c r="AC562" s="42"/>
      <c r="AD562" s="42"/>
      <c r="AE562" s="42"/>
      <c r="AT562" s="20" t="s">
        <v>134</v>
      </c>
      <c r="AU562" s="20" t="s">
        <v>89</v>
      </c>
    </row>
    <row r="563" s="2" customFormat="1">
      <c r="A563" s="42"/>
      <c r="B563" s="43"/>
      <c r="C563" s="44"/>
      <c r="D563" s="229" t="s">
        <v>151</v>
      </c>
      <c r="E563" s="44"/>
      <c r="F563" s="230" t="s">
        <v>1010</v>
      </c>
      <c r="G563" s="44"/>
      <c r="H563" s="44"/>
      <c r="I563" s="225"/>
      <c r="J563" s="44"/>
      <c r="K563" s="44"/>
      <c r="L563" s="48"/>
      <c r="M563" s="226"/>
      <c r="N563" s="227"/>
      <c r="O563" s="88"/>
      <c r="P563" s="88"/>
      <c r="Q563" s="88"/>
      <c r="R563" s="88"/>
      <c r="S563" s="88"/>
      <c r="T563" s="89"/>
      <c r="U563" s="42"/>
      <c r="V563" s="42"/>
      <c r="W563" s="42"/>
      <c r="X563" s="42"/>
      <c r="Y563" s="42"/>
      <c r="Z563" s="42"/>
      <c r="AA563" s="42"/>
      <c r="AB563" s="42"/>
      <c r="AC563" s="42"/>
      <c r="AD563" s="42"/>
      <c r="AE563" s="42"/>
      <c r="AT563" s="20" t="s">
        <v>151</v>
      </c>
      <c r="AU563" s="20" t="s">
        <v>89</v>
      </c>
    </row>
    <row r="564" s="13" customFormat="1">
      <c r="A564" s="13"/>
      <c r="B564" s="231"/>
      <c r="C564" s="232"/>
      <c r="D564" s="223" t="s">
        <v>153</v>
      </c>
      <c r="E564" s="233" t="s">
        <v>41</v>
      </c>
      <c r="F564" s="234" t="s">
        <v>926</v>
      </c>
      <c r="G564" s="232"/>
      <c r="H564" s="235">
        <v>11</v>
      </c>
      <c r="I564" s="236"/>
      <c r="J564" s="232"/>
      <c r="K564" s="232"/>
      <c r="L564" s="237"/>
      <c r="M564" s="238"/>
      <c r="N564" s="239"/>
      <c r="O564" s="239"/>
      <c r="P564" s="239"/>
      <c r="Q564" s="239"/>
      <c r="R564" s="239"/>
      <c r="S564" s="239"/>
      <c r="T564" s="240"/>
      <c r="U564" s="13"/>
      <c r="V564" s="13"/>
      <c r="W564" s="13"/>
      <c r="X564" s="13"/>
      <c r="Y564" s="13"/>
      <c r="Z564" s="13"/>
      <c r="AA564" s="13"/>
      <c r="AB564" s="13"/>
      <c r="AC564" s="13"/>
      <c r="AD564" s="13"/>
      <c r="AE564" s="13"/>
      <c r="AT564" s="241" t="s">
        <v>153</v>
      </c>
      <c r="AU564" s="241" t="s">
        <v>89</v>
      </c>
      <c r="AV564" s="13" t="s">
        <v>89</v>
      </c>
      <c r="AW564" s="13" t="s">
        <v>42</v>
      </c>
      <c r="AX564" s="13" t="s">
        <v>87</v>
      </c>
      <c r="AY564" s="241" t="s">
        <v>125</v>
      </c>
    </row>
    <row r="565" s="2" customFormat="1" ht="24.15" customHeight="1">
      <c r="A565" s="42"/>
      <c r="B565" s="43"/>
      <c r="C565" s="267" t="s">
        <v>1011</v>
      </c>
      <c r="D565" s="267" t="s">
        <v>602</v>
      </c>
      <c r="E565" s="268" t="s">
        <v>1012</v>
      </c>
      <c r="F565" s="269" t="s">
        <v>1013</v>
      </c>
      <c r="G565" s="270" t="s">
        <v>752</v>
      </c>
      <c r="H565" s="271">
        <v>11</v>
      </c>
      <c r="I565" s="272"/>
      <c r="J565" s="273">
        <f>ROUND(I565*H565,2)</f>
        <v>0</v>
      </c>
      <c r="K565" s="274"/>
      <c r="L565" s="275"/>
      <c r="M565" s="276" t="s">
        <v>41</v>
      </c>
      <c r="N565" s="277" t="s">
        <v>51</v>
      </c>
      <c r="O565" s="88"/>
      <c r="P565" s="219">
        <f>O565*H565</f>
        <v>0</v>
      </c>
      <c r="Q565" s="219">
        <v>0.0020999999999999999</v>
      </c>
      <c r="R565" s="219">
        <f>Q565*H565</f>
        <v>0.023099999999999999</v>
      </c>
      <c r="S565" s="219">
        <v>0</v>
      </c>
      <c r="T565" s="220">
        <f>S565*H565</f>
        <v>0</v>
      </c>
      <c r="U565" s="42"/>
      <c r="V565" s="42"/>
      <c r="W565" s="42"/>
      <c r="X565" s="42"/>
      <c r="Y565" s="42"/>
      <c r="Z565" s="42"/>
      <c r="AA565" s="42"/>
      <c r="AB565" s="42"/>
      <c r="AC565" s="42"/>
      <c r="AD565" s="42"/>
      <c r="AE565" s="42"/>
      <c r="AR565" s="221" t="s">
        <v>168</v>
      </c>
      <c r="AT565" s="221" t="s">
        <v>602</v>
      </c>
      <c r="AU565" s="221" t="s">
        <v>89</v>
      </c>
      <c r="AY565" s="20" t="s">
        <v>125</v>
      </c>
      <c r="BE565" s="222">
        <f>IF(N565="základní",J565,0)</f>
        <v>0</v>
      </c>
      <c r="BF565" s="222">
        <f>IF(N565="snížená",J565,0)</f>
        <v>0</v>
      </c>
      <c r="BG565" s="222">
        <f>IF(N565="zákl. přenesená",J565,0)</f>
        <v>0</v>
      </c>
      <c r="BH565" s="222">
        <f>IF(N565="sníž. přenesená",J565,0)</f>
        <v>0</v>
      </c>
      <c r="BI565" s="222">
        <f>IF(N565="nulová",J565,0)</f>
        <v>0</v>
      </c>
      <c r="BJ565" s="20" t="s">
        <v>87</v>
      </c>
      <c r="BK565" s="222">
        <f>ROUND(I565*H565,2)</f>
        <v>0</v>
      </c>
      <c r="BL565" s="20" t="s">
        <v>147</v>
      </c>
      <c r="BM565" s="221" t="s">
        <v>1014</v>
      </c>
    </row>
    <row r="566" s="2" customFormat="1">
      <c r="A566" s="42"/>
      <c r="B566" s="43"/>
      <c r="C566" s="44"/>
      <c r="D566" s="223" t="s">
        <v>134</v>
      </c>
      <c r="E566" s="44"/>
      <c r="F566" s="224" t="s">
        <v>1013</v>
      </c>
      <c r="G566" s="44"/>
      <c r="H566" s="44"/>
      <c r="I566" s="225"/>
      <c r="J566" s="44"/>
      <c r="K566" s="44"/>
      <c r="L566" s="48"/>
      <c r="M566" s="226"/>
      <c r="N566" s="227"/>
      <c r="O566" s="88"/>
      <c r="P566" s="88"/>
      <c r="Q566" s="88"/>
      <c r="R566" s="88"/>
      <c r="S566" s="88"/>
      <c r="T566" s="89"/>
      <c r="U566" s="42"/>
      <c r="V566" s="42"/>
      <c r="W566" s="42"/>
      <c r="X566" s="42"/>
      <c r="Y566" s="42"/>
      <c r="Z566" s="42"/>
      <c r="AA566" s="42"/>
      <c r="AB566" s="42"/>
      <c r="AC566" s="42"/>
      <c r="AD566" s="42"/>
      <c r="AE566" s="42"/>
      <c r="AT566" s="20" t="s">
        <v>134</v>
      </c>
      <c r="AU566" s="20" t="s">
        <v>89</v>
      </c>
    </row>
    <row r="567" s="13" customFormat="1">
      <c r="A567" s="13"/>
      <c r="B567" s="231"/>
      <c r="C567" s="232"/>
      <c r="D567" s="223" t="s">
        <v>153</v>
      </c>
      <c r="E567" s="233" t="s">
        <v>41</v>
      </c>
      <c r="F567" s="234" t="s">
        <v>926</v>
      </c>
      <c r="G567" s="232"/>
      <c r="H567" s="235">
        <v>11</v>
      </c>
      <c r="I567" s="236"/>
      <c r="J567" s="232"/>
      <c r="K567" s="232"/>
      <c r="L567" s="237"/>
      <c r="M567" s="238"/>
      <c r="N567" s="239"/>
      <c r="O567" s="239"/>
      <c r="P567" s="239"/>
      <c r="Q567" s="239"/>
      <c r="R567" s="239"/>
      <c r="S567" s="239"/>
      <c r="T567" s="240"/>
      <c r="U567" s="13"/>
      <c r="V567" s="13"/>
      <c r="W567" s="13"/>
      <c r="X567" s="13"/>
      <c r="Y567" s="13"/>
      <c r="Z567" s="13"/>
      <c r="AA567" s="13"/>
      <c r="AB567" s="13"/>
      <c r="AC567" s="13"/>
      <c r="AD567" s="13"/>
      <c r="AE567" s="13"/>
      <c r="AT567" s="241" t="s">
        <v>153</v>
      </c>
      <c r="AU567" s="241" t="s">
        <v>89</v>
      </c>
      <c r="AV567" s="13" t="s">
        <v>89</v>
      </c>
      <c r="AW567" s="13" t="s">
        <v>42</v>
      </c>
      <c r="AX567" s="13" t="s">
        <v>87</v>
      </c>
      <c r="AY567" s="241" t="s">
        <v>125</v>
      </c>
    </row>
    <row r="568" s="2" customFormat="1" ht="24.15" customHeight="1">
      <c r="A568" s="42"/>
      <c r="B568" s="43"/>
      <c r="C568" s="209" t="s">
        <v>1015</v>
      </c>
      <c r="D568" s="209" t="s">
        <v>128</v>
      </c>
      <c r="E568" s="210" t="s">
        <v>1016</v>
      </c>
      <c r="F568" s="211" t="s">
        <v>1017</v>
      </c>
      <c r="G568" s="212" t="s">
        <v>435</v>
      </c>
      <c r="H568" s="213">
        <v>51</v>
      </c>
      <c r="I568" s="214"/>
      <c r="J568" s="215">
        <f>ROUND(I568*H568,2)</f>
        <v>0</v>
      </c>
      <c r="K568" s="216"/>
      <c r="L568" s="48"/>
      <c r="M568" s="217" t="s">
        <v>41</v>
      </c>
      <c r="N568" s="218" t="s">
        <v>51</v>
      </c>
      <c r="O568" s="88"/>
      <c r="P568" s="219">
        <f>O568*H568</f>
        <v>0</v>
      </c>
      <c r="Q568" s="219">
        <v>0</v>
      </c>
      <c r="R568" s="219">
        <f>Q568*H568</f>
        <v>0</v>
      </c>
      <c r="S568" s="219">
        <v>0</v>
      </c>
      <c r="T568" s="220">
        <f>S568*H568</f>
        <v>0</v>
      </c>
      <c r="U568" s="42"/>
      <c r="V568" s="42"/>
      <c r="W568" s="42"/>
      <c r="X568" s="42"/>
      <c r="Y568" s="42"/>
      <c r="Z568" s="42"/>
      <c r="AA568" s="42"/>
      <c r="AB568" s="42"/>
      <c r="AC568" s="42"/>
      <c r="AD568" s="42"/>
      <c r="AE568" s="42"/>
      <c r="AR568" s="221" t="s">
        <v>147</v>
      </c>
      <c r="AT568" s="221" t="s">
        <v>128</v>
      </c>
      <c r="AU568" s="221" t="s">
        <v>89</v>
      </c>
      <c r="AY568" s="20" t="s">
        <v>125</v>
      </c>
      <c r="BE568" s="222">
        <f>IF(N568="základní",J568,0)</f>
        <v>0</v>
      </c>
      <c r="BF568" s="222">
        <f>IF(N568="snížená",J568,0)</f>
        <v>0</v>
      </c>
      <c r="BG568" s="222">
        <f>IF(N568="zákl. přenesená",J568,0)</f>
        <v>0</v>
      </c>
      <c r="BH568" s="222">
        <f>IF(N568="sníž. přenesená",J568,0)</f>
        <v>0</v>
      </c>
      <c r="BI568" s="222">
        <f>IF(N568="nulová",J568,0)</f>
        <v>0</v>
      </c>
      <c r="BJ568" s="20" t="s">
        <v>87</v>
      </c>
      <c r="BK568" s="222">
        <f>ROUND(I568*H568,2)</f>
        <v>0</v>
      </c>
      <c r="BL568" s="20" t="s">
        <v>147</v>
      </c>
      <c r="BM568" s="221" t="s">
        <v>1018</v>
      </c>
    </row>
    <row r="569" s="2" customFormat="1">
      <c r="A569" s="42"/>
      <c r="B569" s="43"/>
      <c r="C569" s="44"/>
      <c r="D569" s="223" t="s">
        <v>134</v>
      </c>
      <c r="E569" s="44"/>
      <c r="F569" s="224" t="s">
        <v>1017</v>
      </c>
      <c r="G569" s="44"/>
      <c r="H569" s="44"/>
      <c r="I569" s="225"/>
      <c r="J569" s="44"/>
      <c r="K569" s="44"/>
      <c r="L569" s="48"/>
      <c r="M569" s="226"/>
      <c r="N569" s="227"/>
      <c r="O569" s="88"/>
      <c r="P569" s="88"/>
      <c r="Q569" s="88"/>
      <c r="R569" s="88"/>
      <c r="S569" s="88"/>
      <c r="T569" s="89"/>
      <c r="U569" s="42"/>
      <c r="V569" s="42"/>
      <c r="W569" s="42"/>
      <c r="X569" s="42"/>
      <c r="Y569" s="42"/>
      <c r="Z569" s="42"/>
      <c r="AA569" s="42"/>
      <c r="AB569" s="42"/>
      <c r="AC569" s="42"/>
      <c r="AD569" s="42"/>
      <c r="AE569" s="42"/>
      <c r="AT569" s="20" t="s">
        <v>134</v>
      </c>
      <c r="AU569" s="20" t="s">
        <v>89</v>
      </c>
    </row>
    <row r="570" s="2" customFormat="1">
      <c r="A570" s="42"/>
      <c r="B570" s="43"/>
      <c r="C570" s="44"/>
      <c r="D570" s="229" t="s">
        <v>151</v>
      </c>
      <c r="E570" s="44"/>
      <c r="F570" s="230" t="s">
        <v>1019</v>
      </c>
      <c r="G570" s="44"/>
      <c r="H570" s="44"/>
      <c r="I570" s="225"/>
      <c r="J570" s="44"/>
      <c r="K570" s="44"/>
      <c r="L570" s="48"/>
      <c r="M570" s="226"/>
      <c r="N570" s="227"/>
      <c r="O570" s="88"/>
      <c r="P570" s="88"/>
      <c r="Q570" s="88"/>
      <c r="R570" s="88"/>
      <c r="S570" s="88"/>
      <c r="T570" s="89"/>
      <c r="U570" s="42"/>
      <c r="V570" s="42"/>
      <c r="W570" s="42"/>
      <c r="X570" s="42"/>
      <c r="Y570" s="42"/>
      <c r="Z570" s="42"/>
      <c r="AA570" s="42"/>
      <c r="AB570" s="42"/>
      <c r="AC570" s="42"/>
      <c r="AD570" s="42"/>
      <c r="AE570" s="42"/>
      <c r="AT570" s="20" t="s">
        <v>151</v>
      </c>
      <c r="AU570" s="20" t="s">
        <v>89</v>
      </c>
    </row>
    <row r="571" s="2" customFormat="1">
      <c r="A571" s="42"/>
      <c r="B571" s="43"/>
      <c r="C571" s="44"/>
      <c r="D571" s="223" t="s">
        <v>135</v>
      </c>
      <c r="E571" s="44"/>
      <c r="F571" s="228" t="s">
        <v>1020</v>
      </c>
      <c r="G571" s="44"/>
      <c r="H571" s="44"/>
      <c r="I571" s="225"/>
      <c r="J571" s="44"/>
      <c r="K571" s="44"/>
      <c r="L571" s="48"/>
      <c r="M571" s="226"/>
      <c r="N571" s="227"/>
      <c r="O571" s="88"/>
      <c r="P571" s="88"/>
      <c r="Q571" s="88"/>
      <c r="R571" s="88"/>
      <c r="S571" s="88"/>
      <c r="T571" s="89"/>
      <c r="U571" s="42"/>
      <c r="V571" s="42"/>
      <c r="W571" s="42"/>
      <c r="X571" s="42"/>
      <c r="Y571" s="42"/>
      <c r="Z571" s="42"/>
      <c r="AA571" s="42"/>
      <c r="AB571" s="42"/>
      <c r="AC571" s="42"/>
      <c r="AD571" s="42"/>
      <c r="AE571" s="42"/>
      <c r="AT571" s="20" t="s">
        <v>135</v>
      </c>
      <c r="AU571" s="20" t="s">
        <v>89</v>
      </c>
    </row>
    <row r="572" s="13" customFormat="1">
      <c r="A572" s="13"/>
      <c r="B572" s="231"/>
      <c r="C572" s="232"/>
      <c r="D572" s="223" t="s">
        <v>153</v>
      </c>
      <c r="E572" s="233" t="s">
        <v>41</v>
      </c>
      <c r="F572" s="234" t="s">
        <v>1021</v>
      </c>
      <c r="G572" s="232"/>
      <c r="H572" s="235">
        <v>51</v>
      </c>
      <c r="I572" s="236"/>
      <c r="J572" s="232"/>
      <c r="K572" s="232"/>
      <c r="L572" s="237"/>
      <c r="M572" s="238"/>
      <c r="N572" s="239"/>
      <c r="O572" s="239"/>
      <c r="P572" s="239"/>
      <c r="Q572" s="239"/>
      <c r="R572" s="239"/>
      <c r="S572" s="239"/>
      <c r="T572" s="240"/>
      <c r="U572" s="13"/>
      <c r="V572" s="13"/>
      <c r="W572" s="13"/>
      <c r="X572" s="13"/>
      <c r="Y572" s="13"/>
      <c r="Z572" s="13"/>
      <c r="AA572" s="13"/>
      <c r="AB572" s="13"/>
      <c r="AC572" s="13"/>
      <c r="AD572" s="13"/>
      <c r="AE572" s="13"/>
      <c r="AT572" s="241" t="s">
        <v>153</v>
      </c>
      <c r="AU572" s="241" t="s">
        <v>89</v>
      </c>
      <c r="AV572" s="13" t="s">
        <v>89</v>
      </c>
      <c r="AW572" s="13" t="s">
        <v>42</v>
      </c>
      <c r="AX572" s="13" t="s">
        <v>87</v>
      </c>
      <c r="AY572" s="241" t="s">
        <v>125</v>
      </c>
    </row>
    <row r="573" s="2" customFormat="1" ht="16.5" customHeight="1">
      <c r="A573" s="42"/>
      <c r="B573" s="43"/>
      <c r="C573" s="209" t="s">
        <v>1022</v>
      </c>
      <c r="D573" s="209" t="s">
        <v>128</v>
      </c>
      <c r="E573" s="210" t="s">
        <v>1023</v>
      </c>
      <c r="F573" s="211" t="s">
        <v>1024</v>
      </c>
      <c r="G573" s="212" t="s">
        <v>435</v>
      </c>
      <c r="H573" s="213">
        <v>101</v>
      </c>
      <c r="I573" s="214"/>
      <c r="J573" s="215">
        <f>ROUND(I573*H573,2)</f>
        <v>0</v>
      </c>
      <c r="K573" s="216"/>
      <c r="L573" s="48"/>
      <c r="M573" s="217" t="s">
        <v>41</v>
      </c>
      <c r="N573" s="218" t="s">
        <v>51</v>
      </c>
      <c r="O573" s="88"/>
      <c r="P573" s="219">
        <f>O573*H573</f>
        <v>0</v>
      </c>
      <c r="Q573" s="219">
        <v>0</v>
      </c>
      <c r="R573" s="219">
        <f>Q573*H573</f>
        <v>0</v>
      </c>
      <c r="S573" s="219">
        <v>0</v>
      </c>
      <c r="T573" s="220">
        <f>S573*H573</f>
        <v>0</v>
      </c>
      <c r="U573" s="42"/>
      <c r="V573" s="42"/>
      <c r="W573" s="42"/>
      <c r="X573" s="42"/>
      <c r="Y573" s="42"/>
      <c r="Z573" s="42"/>
      <c r="AA573" s="42"/>
      <c r="AB573" s="42"/>
      <c r="AC573" s="42"/>
      <c r="AD573" s="42"/>
      <c r="AE573" s="42"/>
      <c r="AR573" s="221" t="s">
        <v>147</v>
      </c>
      <c r="AT573" s="221" t="s">
        <v>128</v>
      </c>
      <c r="AU573" s="221" t="s">
        <v>89</v>
      </c>
      <c r="AY573" s="20" t="s">
        <v>125</v>
      </c>
      <c r="BE573" s="222">
        <f>IF(N573="základní",J573,0)</f>
        <v>0</v>
      </c>
      <c r="BF573" s="222">
        <f>IF(N573="snížená",J573,0)</f>
        <v>0</v>
      </c>
      <c r="BG573" s="222">
        <f>IF(N573="zákl. přenesená",J573,0)</f>
        <v>0</v>
      </c>
      <c r="BH573" s="222">
        <f>IF(N573="sníž. přenesená",J573,0)</f>
        <v>0</v>
      </c>
      <c r="BI573" s="222">
        <f>IF(N573="nulová",J573,0)</f>
        <v>0</v>
      </c>
      <c r="BJ573" s="20" t="s">
        <v>87</v>
      </c>
      <c r="BK573" s="222">
        <f>ROUND(I573*H573,2)</f>
        <v>0</v>
      </c>
      <c r="BL573" s="20" t="s">
        <v>147</v>
      </c>
      <c r="BM573" s="221" t="s">
        <v>1025</v>
      </c>
    </row>
    <row r="574" s="2" customFormat="1">
      <c r="A574" s="42"/>
      <c r="B574" s="43"/>
      <c r="C574" s="44"/>
      <c r="D574" s="223" t="s">
        <v>134</v>
      </c>
      <c r="E574" s="44"/>
      <c r="F574" s="224" t="s">
        <v>1026</v>
      </c>
      <c r="G574" s="44"/>
      <c r="H574" s="44"/>
      <c r="I574" s="225"/>
      <c r="J574" s="44"/>
      <c r="K574" s="44"/>
      <c r="L574" s="48"/>
      <c r="M574" s="226"/>
      <c r="N574" s="227"/>
      <c r="O574" s="88"/>
      <c r="P574" s="88"/>
      <c r="Q574" s="88"/>
      <c r="R574" s="88"/>
      <c r="S574" s="88"/>
      <c r="T574" s="89"/>
      <c r="U574" s="42"/>
      <c r="V574" s="42"/>
      <c r="W574" s="42"/>
      <c r="X574" s="42"/>
      <c r="Y574" s="42"/>
      <c r="Z574" s="42"/>
      <c r="AA574" s="42"/>
      <c r="AB574" s="42"/>
      <c r="AC574" s="42"/>
      <c r="AD574" s="42"/>
      <c r="AE574" s="42"/>
      <c r="AT574" s="20" t="s">
        <v>134</v>
      </c>
      <c r="AU574" s="20" t="s">
        <v>89</v>
      </c>
    </row>
    <row r="575" s="2" customFormat="1">
      <c r="A575" s="42"/>
      <c r="B575" s="43"/>
      <c r="C575" s="44"/>
      <c r="D575" s="229" t="s">
        <v>151</v>
      </c>
      <c r="E575" s="44"/>
      <c r="F575" s="230" t="s">
        <v>1027</v>
      </c>
      <c r="G575" s="44"/>
      <c r="H575" s="44"/>
      <c r="I575" s="225"/>
      <c r="J575" s="44"/>
      <c r="K575" s="44"/>
      <c r="L575" s="48"/>
      <c r="M575" s="226"/>
      <c r="N575" s="227"/>
      <c r="O575" s="88"/>
      <c r="P575" s="88"/>
      <c r="Q575" s="88"/>
      <c r="R575" s="88"/>
      <c r="S575" s="88"/>
      <c r="T575" s="89"/>
      <c r="U575" s="42"/>
      <c r="V575" s="42"/>
      <c r="W575" s="42"/>
      <c r="X575" s="42"/>
      <c r="Y575" s="42"/>
      <c r="Z575" s="42"/>
      <c r="AA575" s="42"/>
      <c r="AB575" s="42"/>
      <c r="AC575" s="42"/>
      <c r="AD575" s="42"/>
      <c r="AE575" s="42"/>
      <c r="AT575" s="20" t="s">
        <v>151</v>
      </c>
      <c r="AU575" s="20" t="s">
        <v>89</v>
      </c>
    </row>
    <row r="576" s="13" customFormat="1">
      <c r="A576" s="13"/>
      <c r="B576" s="231"/>
      <c r="C576" s="232"/>
      <c r="D576" s="223" t="s">
        <v>153</v>
      </c>
      <c r="E576" s="233" t="s">
        <v>41</v>
      </c>
      <c r="F576" s="234" t="s">
        <v>1028</v>
      </c>
      <c r="G576" s="232"/>
      <c r="H576" s="235">
        <v>50</v>
      </c>
      <c r="I576" s="236"/>
      <c r="J576" s="232"/>
      <c r="K576" s="232"/>
      <c r="L576" s="237"/>
      <c r="M576" s="238"/>
      <c r="N576" s="239"/>
      <c r="O576" s="239"/>
      <c r="P576" s="239"/>
      <c r="Q576" s="239"/>
      <c r="R576" s="239"/>
      <c r="S576" s="239"/>
      <c r="T576" s="240"/>
      <c r="U576" s="13"/>
      <c r="V576" s="13"/>
      <c r="W576" s="13"/>
      <c r="X576" s="13"/>
      <c r="Y576" s="13"/>
      <c r="Z576" s="13"/>
      <c r="AA576" s="13"/>
      <c r="AB576" s="13"/>
      <c r="AC576" s="13"/>
      <c r="AD576" s="13"/>
      <c r="AE576" s="13"/>
      <c r="AT576" s="241" t="s">
        <v>153</v>
      </c>
      <c r="AU576" s="241" t="s">
        <v>89</v>
      </c>
      <c r="AV576" s="13" t="s">
        <v>89</v>
      </c>
      <c r="AW576" s="13" t="s">
        <v>42</v>
      </c>
      <c r="AX576" s="13" t="s">
        <v>80</v>
      </c>
      <c r="AY576" s="241" t="s">
        <v>125</v>
      </c>
    </row>
    <row r="577" s="13" customFormat="1">
      <c r="A577" s="13"/>
      <c r="B577" s="231"/>
      <c r="C577" s="232"/>
      <c r="D577" s="223" t="s">
        <v>153</v>
      </c>
      <c r="E577" s="233" t="s">
        <v>41</v>
      </c>
      <c r="F577" s="234" t="s">
        <v>1021</v>
      </c>
      <c r="G577" s="232"/>
      <c r="H577" s="235">
        <v>51</v>
      </c>
      <c r="I577" s="236"/>
      <c r="J577" s="232"/>
      <c r="K577" s="232"/>
      <c r="L577" s="237"/>
      <c r="M577" s="238"/>
      <c r="N577" s="239"/>
      <c r="O577" s="239"/>
      <c r="P577" s="239"/>
      <c r="Q577" s="239"/>
      <c r="R577" s="239"/>
      <c r="S577" s="239"/>
      <c r="T577" s="240"/>
      <c r="U577" s="13"/>
      <c r="V577" s="13"/>
      <c r="W577" s="13"/>
      <c r="X577" s="13"/>
      <c r="Y577" s="13"/>
      <c r="Z577" s="13"/>
      <c r="AA577" s="13"/>
      <c r="AB577" s="13"/>
      <c r="AC577" s="13"/>
      <c r="AD577" s="13"/>
      <c r="AE577" s="13"/>
      <c r="AT577" s="241" t="s">
        <v>153</v>
      </c>
      <c r="AU577" s="241" t="s">
        <v>89</v>
      </c>
      <c r="AV577" s="13" t="s">
        <v>89</v>
      </c>
      <c r="AW577" s="13" t="s">
        <v>42</v>
      </c>
      <c r="AX577" s="13" t="s">
        <v>80</v>
      </c>
      <c r="AY577" s="241" t="s">
        <v>125</v>
      </c>
    </row>
    <row r="578" s="14" customFormat="1">
      <c r="A578" s="14"/>
      <c r="B578" s="242"/>
      <c r="C578" s="243"/>
      <c r="D578" s="223" t="s">
        <v>153</v>
      </c>
      <c r="E578" s="244" t="s">
        <v>41</v>
      </c>
      <c r="F578" s="245" t="s">
        <v>290</v>
      </c>
      <c r="G578" s="243"/>
      <c r="H578" s="246">
        <v>101</v>
      </c>
      <c r="I578" s="247"/>
      <c r="J578" s="243"/>
      <c r="K578" s="243"/>
      <c r="L578" s="248"/>
      <c r="M578" s="249"/>
      <c r="N578" s="250"/>
      <c r="O578" s="250"/>
      <c r="P578" s="250"/>
      <c r="Q578" s="250"/>
      <c r="R578" s="250"/>
      <c r="S578" s="250"/>
      <c r="T578" s="251"/>
      <c r="U578" s="14"/>
      <c r="V578" s="14"/>
      <c r="W578" s="14"/>
      <c r="X578" s="14"/>
      <c r="Y578" s="14"/>
      <c r="Z578" s="14"/>
      <c r="AA578" s="14"/>
      <c r="AB578" s="14"/>
      <c r="AC578" s="14"/>
      <c r="AD578" s="14"/>
      <c r="AE578" s="14"/>
      <c r="AT578" s="252" t="s">
        <v>153</v>
      </c>
      <c r="AU578" s="252" t="s">
        <v>89</v>
      </c>
      <c r="AV578" s="14" t="s">
        <v>147</v>
      </c>
      <c r="AW578" s="14" t="s">
        <v>42</v>
      </c>
      <c r="AX578" s="14" t="s">
        <v>87</v>
      </c>
      <c r="AY578" s="252" t="s">
        <v>125</v>
      </c>
    </row>
    <row r="579" s="2" customFormat="1" ht="21.75" customHeight="1">
      <c r="A579" s="42"/>
      <c r="B579" s="43"/>
      <c r="C579" s="209" t="s">
        <v>1029</v>
      </c>
      <c r="D579" s="209" t="s">
        <v>128</v>
      </c>
      <c r="E579" s="210" t="s">
        <v>1030</v>
      </c>
      <c r="F579" s="211" t="s">
        <v>1031</v>
      </c>
      <c r="G579" s="212" t="s">
        <v>435</v>
      </c>
      <c r="H579" s="213">
        <v>243</v>
      </c>
      <c r="I579" s="214"/>
      <c r="J579" s="215">
        <f>ROUND(I579*H579,2)</f>
        <v>0</v>
      </c>
      <c r="K579" s="216"/>
      <c r="L579" s="48"/>
      <c r="M579" s="217" t="s">
        <v>41</v>
      </c>
      <c r="N579" s="218" t="s">
        <v>51</v>
      </c>
      <c r="O579" s="88"/>
      <c r="P579" s="219">
        <f>O579*H579</f>
        <v>0</v>
      </c>
      <c r="Q579" s="219">
        <v>0</v>
      </c>
      <c r="R579" s="219">
        <f>Q579*H579</f>
        <v>0</v>
      </c>
      <c r="S579" s="219">
        <v>0</v>
      </c>
      <c r="T579" s="220">
        <f>S579*H579</f>
        <v>0</v>
      </c>
      <c r="U579" s="42"/>
      <c r="V579" s="42"/>
      <c r="W579" s="42"/>
      <c r="X579" s="42"/>
      <c r="Y579" s="42"/>
      <c r="Z579" s="42"/>
      <c r="AA579" s="42"/>
      <c r="AB579" s="42"/>
      <c r="AC579" s="42"/>
      <c r="AD579" s="42"/>
      <c r="AE579" s="42"/>
      <c r="AR579" s="221" t="s">
        <v>147</v>
      </c>
      <c r="AT579" s="221" t="s">
        <v>128</v>
      </c>
      <c r="AU579" s="221" t="s">
        <v>89</v>
      </c>
      <c r="AY579" s="20" t="s">
        <v>125</v>
      </c>
      <c r="BE579" s="222">
        <f>IF(N579="základní",J579,0)</f>
        <v>0</v>
      </c>
      <c r="BF579" s="222">
        <f>IF(N579="snížená",J579,0)</f>
        <v>0</v>
      </c>
      <c r="BG579" s="222">
        <f>IF(N579="zákl. přenesená",J579,0)</f>
        <v>0</v>
      </c>
      <c r="BH579" s="222">
        <f>IF(N579="sníž. přenesená",J579,0)</f>
        <v>0</v>
      </c>
      <c r="BI579" s="222">
        <f>IF(N579="nulová",J579,0)</f>
        <v>0</v>
      </c>
      <c r="BJ579" s="20" t="s">
        <v>87</v>
      </c>
      <c r="BK579" s="222">
        <f>ROUND(I579*H579,2)</f>
        <v>0</v>
      </c>
      <c r="BL579" s="20" t="s">
        <v>147</v>
      </c>
      <c r="BM579" s="221" t="s">
        <v>1032</v>
      </c>
    </row>
    <row r="580" s="2" customFormat="1">
      <c r="A580" s="42"/>
      <c r="B580" s="43"/>
      <c r="C580" s="44"/>
      <c r="D580" s="223" t="s">
        <v>134</v>
      </c>
      <c r="E580" s="44"/>
      <c r="F580" s="224" t="s">
        <v>1033</v>
      </c>
      <c r="G580" s="44"/>
      <c r="H580" s="44"/>
      <c r="I580" s="225"/>
      <c r="J580" s="44"/>
      <c r="K580" s="44"/>
      <c r="L580" s="48"/>
      <c r="M580" s="226"/>
      <c r="N580" s="227"/>
      <c r="O580" s="88"/>
      <c r="P580" s="88"/>
      <c r="Q580" s="88"/>
      <c r="R580" s="88"/>
      <c r="S580" s="88"/>
      <c r="T580" s="89"/>
      <c r="U580" s="42"/>
      <c r="V580" s="42"/>
      <c r="W580" s="42"/>
      <c r="X580" s="42"/>
      <c r="Y580" s="42"/>
      <c r="Z580" s="42"/>
      <c r="AA580" s="42"/>
      <c r="AB580" s="42"/>
      <c r="AC580" s="42"/>
      <c r="AD580" s="42"/>
      <c r="AE580" s="42"/>
      <c r="AT580" s="20" t="s">
        <v>134</v>
      </c>
      <c r="AU580" s="20" t="s">
        <v>89</v>
      </c>
    </row>
    <row r="581" s="2" customFormat="1">
      <c r="A581" s="42"/>
      <c r="B581" s="43"/>
      <c r="C581" s="44"/>
      <c r="D581" s="229" t="s">
        <v>151</v>
      </c>
      <c r="E581" s="44"/>
      <c r="F581" s="230" t="s">
        <v>1034</v>
      </c>
      <c r="G581" s="44"/>
      <c r="H581" s="44"/>
      <c r="I581" s="225"/>
      <c r="J581" s="44"/>
      <c r="K581" s="44"/>
      <c r="L581" s="48"/>
      <c r="M581" s="226"/>
      <c r="N581" s="227"/>
      <c r="O581" s="88"/>
      <c r="P581" s="88"/>
      <c r="Q581" s="88"/>
      <c r="R581" s="88"/>
      <c r="S581" s="88"/>
      <c r="T581" s="89"/>
      <c r="U581" s="42"/>
      <c r="V581" s="42"/>
      <c r="W581" s="42"/>
      <c r="X581" s="42"/>
      <c r="Y581" s="42"/>
      <c r="Z581" s="42"/>
      <c r="AA581" s="42"/>
      <c r="AB581" s="42"/>
      <c r="AC581" s="42"/>
      <c r="AD581" s="42"/>
      <c r="AE581" s="42"/>
      <c r="AT581" s="20" t="s">
        <v>151</v>
      </c>
      <c r="AU581" s="20" t="s">
        <v>89</v>
      </c>
    </row>
    <row r="582" s="13" customFormat="1">
      <c r="A582" s="13"/>
      <c r="B582" s="231"/>
      <c r="C582" s="232"/>
      <c r="D582" s="223" t="s">
        <v>153</v>
      </c>
      <c r="E582" s="233" t="s">
        <v>41</v>
      </c>
      <c r="F582" s="234" t="s">
        <v>1035</v>
      </c>
      <c r="G582" s="232"/>
      <c r="H582" s="235">
        <v>243</v>
      </c>
      <c r="I582" s="236"/>
      <c r="J582" s="232"/>
      <c r="K582" s="232"/>
      <c r="L582" s="237"/>
      <c r="M582" s="238"/>
      <c r="N582" s="239"/>
      <c r="O582" s="239"/>
      <c r="P582" s="239"/>
      <c r="Q582" s="239"/>
      <c r="R582" s="239"/>
      <c r="S582" s="239"/>
      <c r="T582" s="240"/>
      <c r="U582" s="13"/>
      <c r="V582" s="13"/>
      <c r="W582" s="13"/>
      <c r="X582" s="13"/>
      <c r="Y582" s="13"/>
      <c r="Z582" s="13"/>
      <c r="AA582" s="13"/>
      <c r="AB582" s="13"/>
      <c r="AC582" s="13"/>
      <c r="AD582" s="13"/>
      <c r="AE582" s="13"/>
      <c r="AT582" s="241" t="s">
        <v>153</v>
      </c>
      <c r="AU582" s="241" t="s">
        <v>89</v>
      </c>
      <c r="AV582" s="13" t="s">
        <v>89</v>
      </c>
      <c r="AW582" s="13" t="s">
        <v>42</v>
      </c>
      <c r="AX582" s="13" t="s">
        <v>87</v>
      </c>
      <c r="AY582" s="241" t="s">
        <v>125</v>
      </c>
    </row>
    <row r="583" s="2" customFormat="1" ht="24.15" customHeight="1">
      <c r="A583" s="42"/>
      <c r="B583" s="43"/>
      <c r="C583" s="209" t="s">
        <v>1036</v>
      </c>
      <c r="D583" s="209" t="s">
        <v>128</v>
      </c>
      <c r="E583" s="210" t="s">
        <v>1037</v>
      </c>
      <c r="F583" s="211" t="s">
        <v>1038</v>
      </c>
      <c r="G583" s="212" t="s">
        <v>435</v>
      </c>
      <c r="H583" s="213">
        <v>243</v>
      </c>
      <c r="I583" s="214"/>
      <c r="J583" s="215">
        <f>ROUND(I583*H583,2)</f>
        <v>0</v>
      </c>
      <c r="K583" s="216"/>
      <c r="L583" s="48"/>
      <c r="M583" s="217" t="s">
        <v>41</v>
      </c>
      <c r="N583" s="218" t="s">
        <v>51</v>
      </c>
      <c r="O583" s="88"/>
      <c r="P583" s="219">
        <f>O583*H583</f>
        <v>0</v>
      </c>
      <c r="Q583" s="219">
        <v>0</v>
      </c>
      <c r="R583" s="219">
        <f>Q583*H583</f>
        <v>0</v>
      </c>
      <c r="S583" s="219">
        <v>0</v>
      </c>
      <c r="T583" s="220">
        <f>S583*H583</f>
        <v>0</v>
      </c>
      <c r="U583" s="42"/>
      <c r="V583" s="42"/>
      <c r="W583" s="42"/>
      <c r="X583" s="42"/>
      <c r="Y583" s="42"/>
      <c r="Z583" s="42"/>
      <c r="AA583" s="42"/>
      <c r="AB583" s="42"/>
      <c r="AC583" s="42"/>
      <c r="AD583" s="42"/>
      <c r="AE583" s="42"/>
      <c r="AR583" s="221" t="s">
        <v>147</v>
      </c>
      <c r="AT583" s="221" t="s">
        <v>128</v>
      </c>
      <c r="AU583" s="221" t="s">
        <v>89</v>
      </c>
      <c r="AY583" s="20" t="s">
        <v>125</v>
      </c>
      <c r="BE583" s="222">
        <f>IF(N583="základní",J583,0)</f>
        <v>0</v>
      </c>
      <c r="BF583" s="222">
        <f>IF(N583="snížená",J583,0)</f>
        <v>0</v>
      </c>
      <c r="BG583" s="222">
        <f>IF(N583="zákl. přenesená",J583,0)</f>
        <v>0</v>
      </c>
      <c r="BH583" s="222">
        <f>IF(N583="sníž. přenesená",J583,0)</f>
        <v>0</v>
      </c>
      <c r="BI583" s="222">
        <f>IF(N583="nulová",J583,0)</f>
        <v>0</v>
      </c>
      <c r="BJ583" s="20" t="s">
        <v>87</v>
      </c>
      <c r="BK583" s="222">
        <f>ROUND(I583*H583,2)</f>
        <v>0</v>
      </c>
      <c r="BL583" s="20" t="s">
        <v>147</v>
      </c>
      <c r="BM583" s="221" t="s">
        <v>1039</v>
      </c>
    </row>
    <row r="584" s="2" customFormat="1">
      <c r="A584" s="42"/>
      <c r="B584" s="43"/>
      <c r="C584" s="44"/>
      <c r="D584" s="223" t="s">
        <v>134</v>
      </c>
      <c r="E584" s="44"/>
      <c r="F584" s="224" t="s">
        <v>1038</v>
      </c>
      <c r="G584" s="44"/>
      <c r="H584" s="44"/>
      <c r="I584" s="225"/>
      <c r="J584" s="44"/>
      <c r="K584" s="44"/>
      <c r="L584" s="48"/>
      <c r="M584" s="226"/>
      <c r="N584" s="227"/>
      <c r="O584" s="88"/>
      <c r="P584" s="88"/>
      <c r="Q584" s="88"/>
      <c r="R584" s="88"/>
      <c r="S584" s="88"/>
      <c r="T584" s="89"/>
      <c r="U584" s="42"/>
      <c r="V584" s="42"/>
      <c r="W584" s="42"/>
      <c r="X584" s="42"/>
      <c r="Y584" s="42"/>
      <c r="Z584" s="42"/>
      <c r="AA584" s="42"/>
      <c r="AB584" s="42"/>
      <c r="AC584" s="42"/>
      <c r="AD584" s="42"/>
      <c r="AE584" s="42"/>
      <c r="AT584" s="20" t="s">
        <v>134</v>
      </c>
      <c r="AU584" s="20" t="s">
        <v>89</v>
      </c>
    </row>
    <row r="585" s="2" customFormat="1">
      <c r="A585" s="42"/>
      <c r="B585" s="43"/>
      <c r="C585" s="44"/>
      <c r="D585" s="229" t="s">
        <v>151</v>
      </c>
      <c r="E585" s="44"/>
      <c r="F585" s="230" t="s">
        <v>1040</v>
      </c>
      <c r="G585" s="44"/>
      <c r="H585" s="44"/>
      <c r="I585" s="225"/>
      <c r="J585" s="44"/>
      <c r="K585" s="44"/>
      <c r="L585" s="48"/>
      <c r="M585" s="226"/>
      <c r="N585" s="227"/>
      <c r="O585" s="88"/>
      <c r="P585" s="88"/>
      <c r="Q585" s="88"/>
      <c r="R585" s="88"/>
      <c r="S585" s="88"/>
      <c r="T585" s="89"/>
      <c r="U585" s="42"/>
      <c r="V585" s="42"/>
      <c r="W585" s="42"/>
      <c r="X585" s="42"/>
      <c r="Y585" s="42"/>
      <c r="Z585" s="42"/>
      <c r="AA585" s="42"/>
      <c r="AB585" s="42"/>
      <c r="AC585" s="42"/>
      <c r="AD585" s="42"/>
      <c r="AE585" s="42"/>
      <c r="AT585" s="20" t="s">
        <v>151</v>
      </c>
      <c r="AU585" s="20" t="s">
        <v>89</v>
      </c>
    </row>
    <row r="586" s="2" customFormat="1">
      <c r="A586" s="42"/>
      <c r="B586" s="43"/>
      <c r="C586" s="44"/>
      <c r="D586" s="223" t="s">
        <v>135</v>
      </c>
      <c r="E586" s="44"/>
      <c r="F586" s="228" t="s">
        <v>1020</v>
      </c>
      <c r="G586" s="44"/>
      <c r="H586" s="44"/>
      <c r="I586" s="225"/>
      <c r="J586" s="44"/>
      <c r="K586" s="44"/>
      <c r="L586" s="48"/>
      <c r="M586" s="226"/>
      <c r="N586" s="227"/>
      <c r="O586" s="88"/>
      <c r="P586" s="88"/>
      <c r="Q586" s="88"/>
      <c r="R586" s="88"/>
      <c r="S586" s="88"/>
      <c r="T586" s="89"/>
      <c r="U586" s="42"/>
      <c r="V586" s="42"/>
      <c r="W586" s="42"/>
      <c r="X586" s="42"/>
      <c r="Y586" s="42"/>
      <c r="Z586" s="42"/>
      <c r="AA586" s="42"/>
      <c r="AB586" s="42"/>
      <c r="AC586" s="42"/>
      <c r="AD586" s="42"/>
      <c r="AE586" s="42"/>
      <c r="AT586" s="20" t="s">
        <v>135</v>
      </c>
      <c r="AU586" s="20" t="s">
        <v>89</v>
      </c>
    </row>
    <row r="587" s="13" customFormat="1">
      <c r="A587" s="13"/>
      <c r="B587" s="231"/>
      <c r="C587" s="232"/>
      <c r="D587" s="223" t="s">
        <v>153</v>
      </c>
      <c r="E587" s="233" t="s">
        <v>41</v>
      </c>
      <c r="F587" s="234" t="s">
        <v>1035</v>
      </c>
      <c r="G587" s="232"/>
      <c r="H587" s="235">
        <v>243</v>
      </c>
      <c r="I587" s="236"/>
      <c r="J587" s="232"/>
      <c r="K587" s="232"/>
      <c r="L587" s="237"/>
      <c r="M587" s="238"/>
      <c r="N587" s="239"/>
      <c r="O587" s="239"/>
      <c r="P587" s="239"/>
      <c r="Q587" s="239"/>
      <c r="R587" s="239"/>
      <c r="S587" s="239"/>
      <c r="T587" s="240"/>
      <c r="U587" s="13"/>
      <c r="V587" s="13"/>
      <c r="W587" s="13"/>
      <c r="X587" s="13"/>
      <c r="Y587" s="13"/>
      <c r="Z587" s="13"/>
      <c r="AA587" s="13"/>
      <c r="AB587" s="13"/>
      <c r="AC587" s="13"/>
      <c r="AD587" s="13"/>
      <c r="AE587" s="13"/>
      <c r="AT587" s="241" t="s">
        <v>153</v>
      </c>
      <c r="AU587" s="241" t="s">
        <v>89</v>
      </c>
      <c r="AV587" s="13" t="s">
        <v>89</v>
      </c>
      <c r="AW587" s="13" t="s">
        <v>42</v>
      </c>
      <c r="AX587" s="13" t="s">
        <v>87</v>
      </c>
      <c r="AY587" s="241" t="s">
        <v>125</v>
      </c>
    </row>
    <row r="588" s="2" customFormat="1" ht="24.15" customHeight="1">
      <c r="A588" s="42"/>
      <c r="B588" s="43"/>
      <c r="C588" s="209" t="s">
        <v>1041</v>
      </c>
      <c r="D588" s="209" t="s">
        <v>128</v>
      </c>
      <c r="E588" s="210" t="s">
        <v>1042</v>
      </c>
      <c r="F588" s="211" t="s">
        <v>1043</v>
      </c>
      <c r="G588" s="212" t="s">
        <v>752</v>
      </c>
      <c r="H588" s="213">
        <v>2</v>
      </c>
      <c r="I588" s="214"/>
      <c r="J588" s="215">
        <f>ROUND(I588*H588,2)</f>
        <v>0</v>
      </c>
      <c r="K588" s="216"/>
      <c r="L588" s="48"/>
      <c r="M588" s="217" t="s">
        <v>41</v>
      </c>
      <c r="N588" s="218" t="s">
        <v>51</v>
      </c>
      <c r="O588" s="88"/>
      <c r="P588" s="219">
        <f>O588*H588</f>
        <v>0</v>
      </c>
      <c r="Q588" s="219">
        <v>0.45937</v>
      </c>
      <c r="R588" s="219">
        <f>Q588*H588</f>
        <v>0.91874</v>
      </c>
      <c r="S588" s="219">
        <v>0</v>
      </c>
      <c r="T588" s="220">
        <f>S588*H588</f>
        <v>0</v>
      </c>
      <c r="U588" s="42"/>
      <c r="V588" s="42"/>
      <c r="W588" s="42"/>
      <c r="X588" s="42"/>
      <c r="Y588" s="42"/>
      <c r="Z588" s="42"/>
      <c r="AA588" s="42"/>
      <c r="AB588" s="42"/>
      <c r="AC588" s="42"/>
      <c r="AD588" s="42"/>
      <c r="AE588" s="42"/>
      <c r="AR588" s="221" t="s">
        <v>147</v>
      </c>
      <c r="AT588" s="221" t="s">
        <v>128</v>
      </c>
      <c r="AU588" s="221" t="s">
        <v>89</v>
      </c>
      <c r="AY588" s="20" t="s">
        <v>125</v>
      </c>
      <c r="BE588" s="222">
        <f>IF(N588="základní",J588,0)</f>
        <v>0</v>
      </c>
      <c r="BF588" s="222">
        <f>IF(N588="snížená",J588,0)</f>
        <v>0</v>
      </c>
      <c r="BG588" s="222">
        <f>IF(N588="zákl. přenesená",J588,0)</f>
        <v>0</v>
      </c>
      <c r="BH588" s="222">
        <f>IF(N588="sníž. přenesená",J588,0)</f>
        <v>0</v>
      </c>
      <c r="BI588" s="222">
        <f>IF(N588="nulová",J588,0)</f>
        <v>0</v>
      </c>
      <c r="BJ588" s="20" t="s">
        <v>87</v>
      </c>
      <c r="BK588" s="222">
        <f>ROUND(I588*H588,2)</f>
        <v>0</v>
      </c>
      <c r="BL588" s="20" t="s">
        <v>147</v>
      </c>
      <c r="BM588" s="221" t="s">
        <v>1044</v>
      </c>
    </row>
    <row r="589" s="2" customFormat="1">
      <c r="A589" s="42"/>
      <c r="B589" s="43"/>
      <c r="C589" s="44"/>
      <c r="D589" s="223" t="s">
        <v>134</v>
      </c>
      <c r="E589" s="44"/>
      <c r="F589" s="224" t="s">
        <v>1045</v>
      </c>
      <c r="G589" s="44"/>
      <c r="H589" s="44"/>
      <c r="I589" s="225"/>
      <c r="J589" s="44"/>
      <c r="K589" s="44"/>
      <c r="L589" s="48"/>
      <c r="M589" s="226"/>
      <c r="N589" s="227"/>
      <c r="O589" s="88"/>
      <c r="P589" s="88"/>
      <c r="Q589" s="88"/>
      <c r="R589" s="88"/>
      <c r="S589" s="88"/>
      <c r="T589" s="89"/>
      <c r="U589" s="42"/>
      <c r="V589" s="42"/>
      <c r="W589" s="42"/>
      <c r="X589" s="42"/>
      <c r="Y589" s="42"/>
      <c r="Z589" s="42"/>
      <c r="AA589" s="42"/>
      <c r="AB589" s="42"/>
      <c r="AC589" s="42"/>
      <c r="AD589" s="42"/>
      <c r="AE589" s="42"/>
      <c r="AT589" s="20" t="s">
        <v>134</v>
      </c>
      <c r="AU589" s="20" t="s">
        <v>89</v>
      </c>
    </row>
    <row r="590" s="2" customFormat="1">
      <c r="A590" s="42"/>
      <c r="B590" s="43"/>
      <c r="C590" s="44"/>
      <c r="D590" s="229" t="s">
        <v>151</v>
      </c>
      <c r="E590" s="44"/>
      <c r="F590" s="230" t="s">
        <v>1046</v>
      </c>
      <c r="G590" s="44"/>
      <c r="H590" s="44"/>
      <c r="I590" s="225"/>
      <c r="J590" s="44"/>
      <c r="K590" s="44"/>
      <c r="L590" s="48"/>
      <c r="M590" s="226"/>
      <c r="N590" s="227"/>
      <c r="O590" s="88"/>
      <c r="P590" s="88"/>
      <c r="Q590" s="88"/>
      <c r="R590" s="88"/>
      <c r="S590" s="88"/>
      <c r="T590" s="89"/>
      <c r="U590" s="42"/>
      <c r="V590" s="42"/>
      <c r="W590" s="42"/>
      <c r="X590" s="42"/>
      <c r="Y590" s="42"/>
      <c r="Z590" s="42"/>
      <c r="AA590" s="42"/>
      <c r="AB590" s="42"/>
      <c r="AC590" s="42"/>
      <c r="AD590" s="42"/>
      <c r="AE590" s="42"/>
      <c r="AT590" s="20" t="s">
        <v>151</v>
      </c>
      <c r="AU590" s="20" t="s">
        <v>89</v>
      </c>
    </row>
    <row r="591" s="13" customFormat="1">
      <c r="A591" s="13"/>
      <c r="B591" s="231"/>
      <c r="C591" s="232"/>
      <c r="D591" s="223" t="s">
        <v>153</v>
      </c>
      <c r="E591" s="233" t="s">
        <v>41</v>
      </c>
      <c r="F591" s="234" t="s">
        <v>1047</v>
      </c>
      <c r="G591" s="232"/>
      <c r="H591" s="235">
        <v>2</v>
      </c>
      <c r="I591" s="236"/>
      <c r="J591" s="232"/>
      <c r="K591" s="232"/>
      <c r="L591" s="237"/>
      <c r="M591" s="238"/>
      <c r="N591" s="239"/>
      <c r="O591" s="239"/>
      <c r="P591" s="239"/>
      <c r="Q591" s="239"/>
      <c r="R591" s="239"/>
      <c r="S591" s="239"/>
      <c r="T591" s="240"/>
      <c r="U591" s="13"/>
      <c r="V591" s="13"/>
      <c r="W591" s="13"/>
      <c r="X591" s="13"/>
      <c r="Y591" s="13"/>
      <c r="Z591" s="13"/>
      <c r="AA591" s="13"/>
      <c r="AB591" s="13"/>
      <c r="AC591" s="13"/>
      <c r="AD591" s="13"/>
      <c r="AE591" s="13"/>
      <c r="AT591" s="241" t="s">
        <v>153</v>
      </c>
      <c r="AU591" s="241" t="s">
        <v>89</v>
      </c>
      <c r="AV591" s="13" t="s">
        <v>89</v>
      </c>
      <c r="AW591" s="13" t="s">
        <v>42</v>
      </c>
      <c r="AX591" s="13" t="s">
        <v>87</v>
      </c>
      <c r="AY591" s="241" t="s">
        <v>125</v>
      </c>
    </row>
    <row r="592" s="2" customFormat="1" ht="24.15" customHeight="1">
      <c r="A592" s="42"/>
      <c r="B592" s="43"/>
      <c r="C592" s="209" t="s">
        <v>1048</v>
      </c>
      <c r="D592" s="209" t="s">
        <v>128</v>
      </c>
      <c r="E592" s="210" t="s">
        <v>1049</v>
      </c>
      <c r="F592" s="211" t="s">
        <v>1050</v>
      </c>
      <c r="G592" s="212" t="s">
        <v>752</v>
      </c>
      <c r="H592" s="213">
        <v>17</v>
      </c>
      <c r="I592" s="214"/>
      <c r="J592" s="215">
        <f>ROUND(I592*H592,2)</f>
        <v>0</v>
      </c>
      <c r="K592" s="216"/>
      <c r="L592" s="48"/>
      <c r="M592" s="217" t="s">
        <v>41</v>
      </c>
      <c r="N592" s="218" t="s">
        <v>51</v>
      </c>
      <c r="O592" s="88"/>
      <c r="P592" s="219">
        <f>O592*H592</f>
        <v>0</v>
      </c>
      <c r="Q592" s="219">
        <v>0</v>
      </c>
      <c r="R592" s="219">
        <f>Q592*H592</f>
        <v>0</v>
      </c>
      <c r="S592" s="219">
        <v>0.050000000000000003</v>
      </c>
      <c r="T592" s="220">
        <f>S592*H592</f>
        <v>0.85000000000000009</v>
      </c>
      <c r="U592" s="42"/>
      <c r="V592" s="42"/>
      <c r="W592" s="42"/>
      <c r="X592" s="42"/>
      <c r="Y592" s="42"/>
      <c r="Z592" s="42"/>
      <c r="AA592" s="42"/>
      <c r="AB592" s="42"/>
      <c r="AC592" s="42"/>
      <c r="AD592" s="42"/>
      <c r="AE592" s="42"/>
      <c r="AR592" s="221" t="s">
        <v>147</v>
      </c>
      <c r="AT592" s="221" t="s">
        <v>128</v>
      </c>
      <c r="AU592" s="221" t="s">
        <v>89</v>
      </c>
      <c r="AY592" s="20" t="s">
        <v>125</v>
      </c>
      <c r="BE592" s="222">
        <f>IF(N592="základní",J592,0)</f>
        <v>0</v>
      </c>
      <c r="BF592" s="222">
        <f>IF(N592="snížená",J592,0)</f>
        <v>0</v>
      </c>
      <c r="BG592" s="222">
        <f>IF(N592="zákl. přenesená",J592,0)</f>
        <v>0</v>
      </c>
      <c r="BH592" s="222">
        <f>IF(N592="sníž. přenesená",J592,0)</f>
        <v>0</v>
      </c>
      <c r="BI592" s="222">
        <f>IF(N592="nulová",J592,0)</f>
        <v>0</v>
      </c>
      <c r="BJ592" s="20" t="s">
        <v>87</v>
      </c>
      <c r="BK592" s="222">
        <f>ROUND(I592*H592,2)</f>
        <v>0</v>
      </c>
      <c r="BL592" s="20" t="s">
        <v>147</v>
      </c>
      <c r="BM592" s="221" t="s">
        <v>1051</v>
      </c>
    </row>
    <row r="593" s="2" customFormat="1">
      <c r="A593" s="42"/>
      <c r="B593" s="43"/>
      <c r="C593" s="44"/>
      <c r="D593" s="223" t="s">
        <v>134</v>
      </c>
      <c r="E593" s="44"/>
      <c r="F593" s="224" t="s">
        <v>1052</v>
      </c>
      <c r="G593" s="44"/>
      <c r="H593" s="44"/>
      <c r="I593" s="225"/>
      <c r="J593" s="44"/>
      <c r="K593" s="44"/>
      <c r="L593" s="48"/>
      <c r="M593" s="226"/>
      <c r="N593" s="227"/>
      <c r="O593" s="88"/>
      <c r="P593" s="88"/>
      <c r="Q593" s="88"/>
      <c r="R593" s="88"/>
      <c r="S593" s="88"/>
      <c r="T593" s="89"/>
      <c r="U593" s="42"/>
      <c r="V593" s="42"/>
      <c r="W593" s="42"/>
      <c r="X593" s="42"/>
      <c r="Y593" s="42"/>
      <c r="Z593" s="42"/>
      <c r="AA593" s="42"/>
      <c r="AB593" s="42"/>
      <c r="AC593" s="42"/>
      <c r="AD593" s="42"/>
      <c r="AE593" s="42"/>
      <c r="AT593" s="20" t="s">
        <v>134</v>
      </c>
      <c r="AU593" s="20" t="s">
        <v>89</v>
      </c>
    </row>
    <row r="594" s="2" customFormat="1">
      <c r="A594" s="42"/>
      <c r="B594" s="43"/>
      <c r="C594" s="44"/>
      <c r="D594" s="229" t="s">
        <v>151</v>
      </c>
      <c r="E594" s="44"/>
      <c r="F594" s="230" t="s">
        <v>1053</v>
      </c>
      <c r="G594" s="44"/>
      <c r="H594" s="44"/>
      <c r="I594" s="225"/>
      <c r="J594" s="44"/>
      <c r="K594" s="44"/>
      <c r="L594" s="48"/>
      <c r="M594" s="226"/>
      <c r="N594" s="227"/>
      <c r="O594" s="88"/>
      <c r="P594" s="88"/>
      <c r="Q594" s="88"/>
      <c r="R594" s="88"/>
      <c r="S594" s="88"/>
      <c r="T594" s="89"/>
      <c r="U594" s="42"/>
      <c r="V594" s="42"/>
      <c r="W594" s="42"/>
      <c r="X594" s="42"/>
      <c r="Y594" s="42"/>
      <c r="Z594" s="42"/>
      <c r="AA594" s="42"/>
      <c r="AB594" s="42"/>
      <c r="AC594" s="42"/>
      <c r="AD594" s="42"/>
      <c r="AE594" s="42"/>
      <c r="AT594" s="20" t="s">
        <v>151</v>
      </c>
      <c r="AU594" s="20" t="s">
        <v>89</v>
      </c>
    </row>
    <row r="595" s="13" customFormat="1">
      <c r="A595" s="13"/>
      <c r="B595" s="231"/>
      <c r="C595" s="232"/>
      <c r="D595" s="223" t="s">
        <v>153</v>
      </c>
      <c r="E595" s="233" t="s">
        <v>41</v>
      </c>
      <c r="F595" s="234" t="s">
        <v>1054</v>
      </c>
      <c r="G595" s="232"/>
      <c r="H595" s="235">
        <v>17</v>
      </c>
      <c r="I595" s="236"/>
      <c r="J595" s="232"/>
      <c r="K595" s="232"/>
      <c r="L595" s="237"/>
      <c r="M595" s="238"/>
      <c r="N595" s="239"/>
      <c r="O595" s="239"/>
      <c r="P595" s="239"/>
      <c r="Q595" s="239"/>
      <c r="R595" s="239"/>
      <c r="S595" s="239"/>
      <c r="T595" s="240"/>
      <c r="U595" s="13"/>
      <c r="V595" s="13"/>
      <c r="W595" s="13"/>
      <c r="X595" s="13"/>
      <c r="Y595" s="13"/>
      <c r="Z595" s="13"/>
      <c r="AA595" s="13"/>
      <c r="AB595" s="13"/>
      <c r="AC595" s="13"/>
      <c r="AD595" s="13"/>
      <c r="AE595" s="13"/>
      <c r="AT595" s="241" t="s">
        <v>153</v>
      </c>
      <c r="AU595" s="241" t="s">
        <v>89</v>
      </c>
      <c r="AV595" s="13" t="s">
        <v>89</v>
      </c>
      <c r="AW595" s="13" t="s">
        <v>42</v>
      </c>
      <c r="AX595" s="13" t="s">
        <v>87</v>
      </c>
      <c r="AY595" s="241" t="s">
        <v>125</v>
      </c>
    </row>
    <row r="596" s="2" customFormat="1" ht="16.5" customHeight="1">
      <c r="A596" s="42"/>
      <c r="B596" s="43"/>
      <c r="C596" s="209" t="s">
        <v>1055</v>
      </c>
      <c r="D596" s="209" t="s">
        <v>128</v>
      </c>
      <c r="E596" s="210" t="s">
        <v>1056</v>
      </c>
      <c r="F596" s="211" t="s">
        <v>1057</v>
      </c>
      <c r="G596" s="212" t="s">
        <v>752</v>
      </c>
      <c r="H596" s="213">
        <v>11</v>
      </c>
      <c r="I596" s="214"/>
      <c r="J596" s="215">
        <f>ROUND(I596*H596,2)</f>
        <v>0</v>
      </c>
      <c r="K596" s="216"/>
      <c r="L596" s="48"/>
      <c r="M596" s="217" t="s">
        <v>41</v>
      </c>
      <c r="N596" s="218" t="s">
        <v>51</v>
      </c>
      <c r="O596" s="88"/>
      <c r="P596" s="219">
        <f>O596*H596</f>
        <v>0</v>
      </c>
      <c r="Q596" s="219">
        <v>0.040000000000000001</v>
      </c>
      <c r="R596" s="219">
        <f>Q596*H596</f>
        <v>0.44</v>
      </c>
      <c r="S596" s="219">
        <v>0</v>
      </c>
      <c r="T596" s="220">
        <f>S596*H596</f>
        <v>0</v>
      </c>
      <c r="U596" s="42"/>
      <c r="V596" s="42"/>
      <c r="W596" s="42"/>
      <c r="X596" s="42"/>
      <c r="Y596" s="42"/>
      <c r="Z596" s="42"/>
      <c r="AA596" s="42"/>
      <c r="AB596" s="42"/>
      <c r="AC596" s="42"/>
      <c r="AD596" s="42"/>
      <c r="AE596" s="42"/>
      <c r="AR596" s="221" t="s">
        <v>147</v>
      </c>
      <c r="AT596" s="221" t="s">
        <v>128</v>
      </c>
      <c r="AU596" s="221" t="s">
        <v>89</v>
      </c>
      <c r="AY596" s="20" t="s">
        <v>125</v>
      </c>
      <c r="BE596" s="222">
        <f>IF(N596="základní",J596,0)</f>
        <v>0</v>
      </c>
      <c r="BF596" s="222">
        <f>IF(N596="snížená",J596,0)</f>
        <v>0</v>
      </c>
      <c r="BG596" s="222">
        <f>IF(N596="zákl. přenesená",J596,0)</f>
        <v>0</v>
      </c>
      <c r="BH596" s="222">
        <f>IF(N596="sníž. přenesená",J596,0)</f>
        <v>0</v>
      </c>
      <c r="BI596" s="222">
        <f>IF(N596="nulová",J596,0)</f>
        <v>0</v>
      </c>
      <c r="BJ596" s="20" t="s">
        <v>87</v>
      </c>
      <c r="BK596" s="222">
        <f>ROUND(I596*H596,2)</f>
        <v>0</v>
      </c>
      <c r="BL596" s="20" t="s">
        <v>147</v>
      </c>
      <c r="BM596" s="221" t="s">
        <v>1058</v>
      </c>
    </row>
    <row r="597" s="2" customFormat="1">
      <c r="A597" s="42"/>
      <c r="B597" s="43"/>
      <c r="C597" s="44"/>
      <c r="D597" s="223" t="s">
        <v>134</v>
      </c>
      <c r="E597" s="44"/>
      <c r="F597" s="224" t="s">
        <v>1059</v>
      </c>
      <c r="G597" s="44"/>
      <c r="H597" s="44"/>
      <c r="I597" s="225"/>
      <c r="J597" s="44"/>
      <c r="K597" s="44"/>
      <c r="L597" s="48"/>
      <c r="M597" s="226"/>
      <c r="N597" s="227"/>
      <c r="O597" s="88"/>
      <c r="P597" s="88"/>
      <c r="Q597" s="88"/>
      <c r="R597" s="88"/>
      <c r="S597" s="88"/>
      <c r="T597" s="89"/>
      <c r="U597" s="42"/>
      <c r="V597" s="42"/>
      <c r="W597" s="42"/>
      <c r="X597" s="42"/>
      <c r="Y597" s="42"/>
      <c r="Z597" s="42"/>
      <c r="AA597" s="42"/>
      <c r="AB597" s="42"/>
      <c r="AC597" s="42"/>
      <c r="AD597" s="42"/>
      <c r="AE597" s="42"/>
      <c r="AT597" s="20" t="s">
        <v>134</v>
      </c>
      <c r="AU597" s="20" t="s">
        <v>89</v>
      </c>
    </row>
    <row r="598" s="2" customFormat="1">
      <c r="A598" s="42"/>
      <c r="B598" s="43"/>
      <c r="C598" s="44"/>
      <c r="D598" s="229" t="s">
        <v>151</v>
      </c>
      <c r="E598" s="44"/>
      <c r="F598" s="230" t="s">
        <v>1060</v>
      </c>
      <c r="G598" s="44"/>
      <c r="H598" s="44"/>
      <c r="I598" s="225"/>
      <c r="J598" s="44"/>
      <c r="K598" s="44"/>
      <c r="L598" s="48"/>
      <c r="M598" s="226"/>
      <c r="N598" s="227"/>
      <c r="O598" s="88"/>
      <c r="P598" s="88"/>
      <c r="Q598" s="88"/>
      <c r="R598" s="88"/>
      <c r="S598" s="88"/>
      <c r="T598" s="89"/>
      <c r="U598" s="42"/>
      <c r="V598" s="42"/>
      <c r="W598" s="42"/>
      <c r="X598" s="42"/>
      <c r="Y598" s="42"/>
      <c r="Z598" s="42"/>
      <c r="AA598" s="42"/>
      <c r="AB598" s="42"/>
      <c r="AC598" s="42"/>
      <c r="AD598" s="42"/>
      <c r="AE598" s="42"/>
      <c r="AT598" s="20" t="s">
        <v>151</v>
      </c>
      <c r="AU598" s="20" t="s">
        <v>89</v>
      </c>
    </row>
    <row r="599" s="13" customFormat="1">
      <c r="A599" s="13"/>
      <c r="B599" s="231"/>
      <c r="C599" s="232"/>
      <c r="D599" s="223" t="s">
        <v>153</v>
      </c>
      <c r="E599" s="233" t="s">
        <v>41</v>
      </c>
      <c r="F599" s="234" t="s">
        <v>939</v>
      </c>
      <c r="G599" s="232"/>
      <c r="H599" s="235">
        <v>11</v>
      </c>
      <c r="I599" s="236"/>
      <c r="J599" s="232"/>
      <c r="K599" s="232"/>
      <c r="L599" s="237"/>
      <c r="M599" s="238"/>
      <c r="N599" s="239"/>
      <c r="O599" s="239"/>
      <c r="P599" s="239"/>
      <c r="Q599" s="239"/>
      <c r="R599" s="239"/>
      <c r="S599" s="239"/>
      <c r="T599" s="240"/>
      <c r="U599" s="13"/>
      <c r="V599" s="13"/>
      <c r="W599" s="13"/>
      <c r="X599" s="13"/>
      <c r="Y599" s="13"/>
      <c r="Z599" s="13"/>
      <c r="AA599" s="13"/>
      <c r="AB599" s="13"/>
      <c r="AC599" s="13"/>
      <c r="AD599" s="13"/>
      <c r="AE599" s="13"/>
      <c r="AT599" s="241" t="s">
        <v>153</v>
      </c>
      <c r="AU599" s="241" t="s">
        <v>89</v>
      </c>
      <c r="AV599" s="13" t="s">
        <v>89</v>
      </c>
      <c r="AW599" s="13" t="s">
        <v>42</v>
      </c>
      <c r="AX599" s="13" t="s">
        <v>87</v>
      </c>
      <c r="AY599" s="241" t="s">
        <v>125</v>
      </c>
    </row>
    <row r="600" s="2" customFormat="1" ht="16.5" customHeight="1">
      <c r="A600" s="42"/>
      <c r="B600" s="43"/>
      <c r="C600" s="267" t="s">
        <v>1061</v>
      </c>
      <c r="D600" s="267" t="s">
        <v>602</v>
      </c>
      <c r="E600" s="268" t="s">
        <v>1062</v>
      </c>
      <c r="F600" s="269" t="s">
        <v>1063</v>
      </c>
      <c r="G600" s="270" t="s">
        <v>752</v>
      </c>
      <c r="H600" s="271">
        <v>1</v>
      </c>
      <c r="I600" s="272"/>
      <c r="J600" s="273">
        <f>ROUND(I600*H600,2)</f>
        <v>0</v>
      </c>
      <c r="K600" s="274"/>
      <c r="L600" s="275"/>
      <c r="M600" s="276" t="s">
        <v>41</v>
      </c>
      <c r="N600" s="277" t="s">
        <v>51</v>
      </c>
      <c r="O600" s="88"/>
      <c r="P600" s="219">
        <f>O600*H600</f>
        <v>0</v>
      </c>
      <c r="Q600" s="219">
        <v>0.0048999999999999998</v>
      </c>
      <c r="R600" s="219">
        <f>Q600*H600</f>
        <v>0.0048999999999999998</v>
      </c>
      <c r="S600" s="219">
        <v>0</v>
      </c>
      <c r="T600" s="220">
        <f>S600*H600</f>
        <v>0</v>
      </c>
      <c r="U600" s="42"/>
      <c r="V600" s="42"/>
      <c r="W600" s="42"/>
      <c r="X600" s="42"/>
      <c r="Y600" s="42"/>
      <c r="Z600" s="42"/>
      <c r="AA600" s="42"/>
      <c r="AB600" s="42"/>
      <c r="AC600" s="42"/>
      <c r="AD600" s="42"/>
      <c r="AE600" s="42"/>
      <c r="AR600" s="221" t="s">
        <v>168</v>
      </c>
      <c r="AT600" s="221" t="s">
        <v>602</v>
      </c>
      <c r="AU600" s="221" t="s">
        <v>89</v>
      </c>
      <c r="AY600" s="20" t="s">
        <v>125</v>
      </c>
      <c r="BE600" s="222">
        <f>IF(N600="základní",J600,0)</f>
        <v>0</v>
      </c>
      <c r="BF600" s="222">
        <f>IF(N600="snížená",J600,0)</f>
        <v>0</v>
      </c>
      <c r="BG600" s="222">
        <f>IF(N600="zákl. přenesená",J600,0)</f>
        <v>0</v>
      </c>
      <c r="BH600" s="222">
        <f>IF(N600="sníž. přenesená",J600,0)</f>
        <v>0</v>
      </c>
      <c r="BI600" s="222">
        <f>IF(N600="nulová",J600,0)</f>
        <v>0</v>
      </c>
      <c r="BJ600" s="20" t="s">
        <v>87</v>
      </c>
      <c r="BK600" s="222">
        <f>ROUND(I600*H600,2)</f>
        <v>0</v>
      </c>
      <c r="BL600" s="20" t="s">
        <v>147</v>
      </c>
      <c r="BM600" s="221" t="s">
        <v>1064</v>
      </c>
    </row>
    <row r="601" s="2" customFormat="1">
      <c r="A601" s="42"/>
      <c r="B601" s="43"/>
      <c r="C601" s="44"/>
      <c r="D601" s="223" t="s">
        <v>134</v>
      </c>
      <c r="E601" s="44"/>
      <c r="F601" s="224" t="s">
        <v>1063</v>
      </c>
      <c r="G601" s="44"/>
      <c r="H601" s="44"/>
      <c r="I601" s="225"/>
      <c r="J601" s="44"/>
      <c r="K601" s="44"/>
      <c r="L601" s="48"/>
      <c r="M601" s="226"/>
      <c r="N601" s="227"/>
      <c r="O601" s="88"/>
      <c r="P601" s="88"/>
      <c r="Q601" s="88"/>
      <c r="R601" s="88"/>
      <c r="S601" s="88"/>
      <c r="T601" s="89"/>
      <c r="U601" s="42"/>
      <c r="V601" s="42"/>
      <c r="W601" s="42"/>
      <c r="X601" s="42"/>
      <c r="Y601" s="42"/>
      <c r="Z601" s="42"/>
      <c r="AA601" s="42"/>
      <c r="AB601" s="42"/>
      <c r="AC601" s="42"/>
      <c r="AD601" s="42"/>
      <c r="AE601" s="42"/>
      <c r="AT601" s="20" t="s">
        <v>134</v>
      </c>
      <c r="AU601" s="20" t="s">
        <v>89</v>
      </c>
    </row>
    <row r="602" s="13" customFormat="1">
      <c r="A602" s="13"/>
      <c r="B602" s="231"/>
      <c r="C602" s="232"/>
      <c r="D602" s="223" t="s">
        <v>153</v>
      </c>
      <c r="E602" s="233" t="s">
        <v>41</v>
      </c>
      <c r="F602" s="234" t="s">
        <v>803</v>
      </c>
      <c r="G602" s="232"/>
      <c r="H602" s="235">
        <v>1</v>
      </c>
      <c r="I602" s="236"/>
      <c r="J602" s="232"/>
      <c r="K602" s="232"/>
      <c r="L602" s="237"/>
      <c r="M602" s="238"/>
      <c r="N602" s="239"/>
      <c r="O602" s="239"/>
      <c r="P602" s="239"/>
      <c r="Q602" s="239"/>
      <c r="R602" s="239"/>
      <c r="S602" s="239"/>
      <c r="T602" s="240"/>
      <c r="U602" s="13"/>
      <c r="V602" s="13"/>
      <c r="W602" s="13"/>
      <c r="X602" s="13"/>
      <c r="Y602" s="13"/>
      <c r="Z602" s="13"/>
      <c r="AA602" s="13"/>
      <c r="AB602" s="13"/>
      <c r="AC602" s="13"/>
      <c r="AD602" s="13"/>
      <c r="AE602" s="13"/>
      <c r="AT602" s="241" t="s">
        <v>153</v>
      </c>
      <c r="AU602" s="241" t="s">
        <v>89</v>
      </c>
      <c r="AV602" s="13" t="s">
        <v>89</v>
      </c>
      <c r="AW602" s="13" t="s">
        <v>42</v>
      </c>
      <c r="AX602" s="13" t="s">
        <v>87</v>
      </c>
      <c r="AY602" s="241" t="s">
        <v>125</v>
      </c>
    </row>
    <row r="603" s="2" customFormat="1" ht="16.5" customHeight="1">
      <c r="A603" s="42"/>
      <c r="B603" s="43"/>
      <c r="C603" s="209" t="s">
        <v>1065</v>
      </c>
      <c r="D603" s="209" t="s">
        <v>128</v>
      </c>
      <c r="E603" s="210" t="s">
        <v>1066</v>
      </c>
      <c r="F603" s="211" t="s">
        <v>1067</v>
      </c>
      <c r="G603" s="212" t="s">
        <v>752</v>
      </c>
      <c r="H603" s="213">
        <v>4</v>
      </c>
      <c r="I603" s="214"/>
      <c r="J603" s="215">
        <f>ROUND(I603*H603,2)</f>
        <v>0</v>
      </c>
      <c r="K603" s="216"/>
      <c r="L603" s="48"/>
      <c r="M603" s="217" t="s">
        <v>41</v>
      </c>
      <c r="N603" s="218" t="s">
        <v>51</v>
      </c>
      <c r="O603" s="88"/>
      <c r="P603" s="219">
        <f>O603*H603</f>
        <v>0</v>
      </c>
      <c r="Q603" s="219">
        <v>0.040000000000000001</v>
      </c>
      <c r="R603" s="219">
        <f>Q603*H603</f>
        <v>0.16</v>
      </c>
      <c r="S603" s="219">
        <v>0</v>
      </c>
      <c r="T603" s="220">
        <f>S603*H603</f>
        <v>0</v>
      </c>
      <c r="U603" s="42"/>
      <c r="V603" s="42"/>
      <c r="W603" s="42"/>
      <c r="X603" s="42"/>
      <c r="Y603" s="42"/>
      <c r="Z603" s="42"/>
      <c r="AA603" s="42"/>
      <c r="AB603" s="42"/>
      <c r="AC603" s="42"/>
      <c r="AD603" s="42"/>
      <c r="AE603" s="42"/>
      <c r="AR603" s="221" t="s">
        <v>147</v>
      </c>
      <c r="AT603" s="221" t="s">
        <v>128</v>
      </c>
      <c r="AU603" s="221" t="s">
        <v>89</v>
      </c>
      <c r="AY603" s="20" t="s">
        <v>125</v>
      </c>
      <c r="BE603" s="222">
        <f>IF(N603="základní",J603,0)</f>
        <v>0</v>
      </c>
      <c r="BF603" s="222">
        <f>IF(N603="snížená",J603,0)</f>
        <v>0</v>
      </c>
      <c r="BG603" s="222">
        <f>IF(N603="zákl. přenesená",J603,0)</f>
        <v>0</v>
      </c>
      <c r="BH603" s="222">
        <f>IF(N603="sníž. přenesená",J603,0)</f>
        <v>0</v>
      </c>
      <c r="BI603" s="222">
        <f>IF(N603="nulová",J603,0)</f>
        <v>0</v>
      </c>
      <c r="BJ603" s="20" t="s">
        <v>87</v>
      </c>
      <c r="BK603" s="222">
        <f>ROUND(I603*H603,2)</f>
        <v>0</v>
      </c>
      <c r="BL603" s="20" t="s">
        <v>147</v>
      </c>
      <c r="BM603" s="221" t="s">
        <v>1068</v>
      </c>
    </row>
    <row r="604" s="2" customFormat="1">
      <c r="A604" s="42"/>
      <c r="B604" s="43"/>
      <c r="C604" s="44"/>
      <c r="D604" s="223" t="s">
        <v>134</v>
      </c>
      <c r="E604" s="44"/>
      <c r="F604" s="224" t="s">
        <v>1069</v>
      </c>
      <c r="G604" s="44"/>
      <c r="H604" s="44"/>
      <c r="I604" s="225"/>
      <c r="J604" s="44"/>
      <c r="K604" s="44"/>
      <c r="L604" s="48"/>
      <c r="M604" s="226"/>
      <c r="N604" s="227"/>
      <c r="O604" s="88"/>
      <c r="P604" s="88"/>
      <c r="Q604" s="88"/>
      <c r="R604" s="88"/>
      <c r="S604" s="88"/>
      <c r="T604" s="89"/>
      <c r="U604" s="42"/>
      <c r="V604" s="42"/>
      <c r="W604" s="42"/>
      <c r="X604" s="42"/>
      <c r="Y604" s="42"/>
      <c r="Z604" s="42"/>
      <c r="AA604" s="42"/>
      <c r="AB604" s="42"/>
      <c r="AC604" s="42"/>
      <c r="AD604" s="42"/>
      <c r="AE604" s="42"/>
      <c r="AT604" s="20" t="s">
        <v>134</v>
      </c>
      <c r="AU604" s="20" t="s">
        <v>89</v>
      </c>
    </row>
    <row r="605" s="2" customFormat="1">
      <c r="A605" s="42"/>
      <c r="B605" s="43"/>
      <c r="C605" s="44"/>
      <c r="D605" s="229" t="s">
        <v>151</v>
      </c>
      <c r="E605" s="44"/>
      <c r="F605" s="230" t="s">
        <v>1070</v>
      </c>
      <c r="G605" s="44"/>
      <c r="H605" s="44"/>
      <c r="I605" s="225"/>
      <c r="J605" s="44"/>
      <c r="K605" s="44"/>
      <c r="L605" s="48"/>
      <c r="M605" s="226"/>
      <c r="N605" s="227"/>
      <c r="O605" s="88"/>
      <c r="P605" s="88"/>
      <c r="Q605" s="88"/>
      <c r="R605" s="88"/>
      <c r="S605" s="88"/>
      <c r="T605" s="89"/>
      <c r="U605" s="42"/>
      <c r="V605" s="42"/>
      <c r="W605" s="42"/>
      <c r="X605" s="42"/>
      <c r="Y605" s="42"/>
      <c r="Z605" s="42"/>
      <c r="AA605" s="42"/>
      <c r="AB605" s="42"/>
      <c r="AC605" s="42"/>
      <c r="AD605" s="42"/>
      <c r="AE605" s="42"/>
      <c r="AT605" s="20" t="s">
        <v>151</v>
      </c>
      <c r="AU605" s="20" t="s">
        <v>89</v>
      </c>
    </row>
    <row r="606" s="13" customFormat="1">
      <c r="A606" s="13"/>
      <c r="B606" s="231"/>
      <c r="C606" s="232"/>
      <c r="D606" s="223" t="s">
        <v>153</v>
      </c>
      <c r="E606" s="233" t="s">
        <v>41</v>
      </c>
      <c r="F606" s="234" t="s">
        <v>833</v>
      </c>
      <c r="G606" s="232"/>
      <c r="H606" s="235">
        <v>4</v>
      </c>
      <c r="I606" s="236"/>
      <c r="J606" s="232"/>
      <c r="K606" s="232"/>
      <c r="L606" s="237"/>
      <c r="M606" s="238"/>
      <c r="N606" s="239"/>
      <c r="O606" s="239"/>
      <c r="P606" s="239"/>
      <c r="Q606" s="239"/>
      <c r="R606" s="239"/>
      <c r="S606" s="239"/>
      <c r="T606" s="240"/>
      <c r="U606" s="13"/>
      <c r="V606" s="13"/>
      <c r="W606" s="13"/>
      <c r="X606" s="13"/>
      <c r="Y606" s="13"/>
      <c r="Z606" s="13"/>
      <c r="AA606" s="13"/>
      <c r="AB606" s="13"/>
      <c r="AC606" s="13"/>
      <c r="AD606" s="13"/>
      <c r="AE606" s="13"/>
      <c r="AT606" s="241" t="s">
        <v>153</v>
      </c>
      <c r="AU606" s="241" t="s">
        <v>89</v>
      </c>
      <c r="AV606" s="13" t="s">
        <v>89</v>
      </c>
      <c r="AW606" s="13" t="s">
        <v>42</v>
      </c>
      <c r="AX606" s="13" t="s">
        <v>87</v>
      </c>
      <c r="AY606" s="241" t="s">
        <v>125</v>
      </c>
    </row>
    <row r="607" s="2" customFormat="1" ht="16.5" customHeight="1">
      <c r="A607" s="42"/>
      <c r="B607" s="43"/>
      <c r="C607" s="267" t="s">
        <v>1071</v>
      </c>
      <c r="D607" s="267" t="s">
        <v>602</v>
      </c>
      <c r="E607" s="268" t="s">
        <v>1072</v>
      </c>
      <c r="F607" s="269" t="s">
        <v>1073</v>
      </c>
      <c r="G607" s="270" t="s">
        <v>752</v>
      </c>
      <c r="H607" s="271">
        <v>4</v>
      </c>
      <c r="I607" s="272"/>
      <c r="J607" s="273">
        <f>ROUND(I607*H607,2)</f>
        <v>0</v>
      </c>
      <c r="K607" s="274"/>
      <c r="L607" s="275"/>
      <c r="M607" s="276" t="s">
        <v>41</v>
      </c>
      <c r="N607" s="277" t="s">
        <v>51</v>
      </c>
      <c r="O607" s="88"/>
      <c r="P607" s="219">
        <f>O607*H607</f>
        <v>0</v>
      </c>
      <c r="Q607" s="219">
        <v>0.0043</v>
      </c>
      <c r="R607" s="219">
        <f>Q607*H607</f>
        <v>0.0172</v>
      </c>
      <c r="S607" s="219">
        <v>0</v>
      </c>
      <c r="T607" s="220">
        <f>S607*H607</f>
        <v>0</v>
      </c>
      <c r="U607" s="42"/>
      <c r="V607" s="42"/>
      <c r="W607" s="42"/>
      <c r="X607" s="42"/>
      <c r="Y607" s="42"/>
      <c r="Z607" s="42"/>
      <c r="AA607" s="42"/>
      <c r="AB607" s="42"/>
      <c r="AC607" s="42"/>
      <c r="AD607" s="42"/>
      <c r="AE607" s="42"/>
      <c r="AR607" s="221" t="s">
        <v>168</v>
      </c>
      <c r="AT607" s="221" t="s">
        <v>602</v>
      </c>
      <c r="AU607" s="221" t="s">
        <v>89</v>
      </c>
      <c r="AY607" s="20" t="s">
        <v>125</v>
      </c>
      <c r="BE607" s="222">
        <f>IF(N607="základní",J607,0)</f>
        <v>0</v>
      </c>
      <c r="BF607" s="222">
        <f>IF(N607="snížená",J607,0)</f>
        <v>0</v>
      </c>
      <c r="BG607" s="222">
        <f>IF(N607="zákl. přenesená",J607,0)</f>
        <v>0</v>
      </c>
      <c r="BH607" s="222">
        <f>IF(N607="sníž. přenesená",J607,0)</f>
        <v>0</v>
      </c>
      <c r="BI607" s="222">
        <f>IF(N607="nulová",J607,0)</f>
        <v>0</v>
      </c>
      <c r="BJ607" s="20" t="s">
        <v>87</v>
      </c>
      <c r="BK607" s="222">
        <f>ROUND(I607*H607,2)</f>
        <v>0</v>
      </c>
      <c r="BL607" s="20" t="s">
        <v>147</v>
      </c>
      <c r="BM607" s="221" t="s">
        <v>1074</v>
      </c>
    </row>
    <row r="608" s="2" customFormat="1">
      <c r="A608" s="42"/>
      <c r="B608" s="43"/>
      <c r="C608" s="44"/>
      <c r="D608" s="223" t="s">
        <v>134</v>
      </c>
      <c r="E608" s="44"/>
      <c r="F608" s="224" t="s">
        <v>1075</v>
      </c>
      <c r="G608" s="44"/>
      <c r="H608" s="44"/>
      <c r="I608" s="225"/>
      <c r="J608" s="44"/>
      <c r="K608" s="44"/>
      <c r="L608" s="48"/>
      <c r="M608" s="226"/>
      <c r="N608" s="227"/>
      <c r="O608" s="88"/>
      <c r="P608" s="88"/>
      <c r="Q608" s="88"/>
      <c r="R608" s="88"/>
      <c r="S608" s="88"/>
      <c r="T608" s="89"/>
      <c r="U608" s="42"/>
      <c r="V608" s="42"/>
      <c r="W608" s="42"/>
      <c r="X608" s="42"/>
      <c r="Y608" s="42"/>
      <c r="Z608" s="42"/>
      <c r="AA608" s="42"/>
      <c r="AB608" s="42"/>
      <c r="AC608" s="42"/>
      <c r="AD608" s="42"/>
      <c r="AE608" s="42"/>
      <c r="AT608" s="20" t="s">
        <v>134</v>
      </c>
      <c r="AU608" s="20" t="s">
        <v>89</v>
      </c>
    </row>
    <row r="609" s="13" customFormat="1">
      <c r="A609" s="13"/>
      <c r="B609" s="231"/>
      <c r="C609" s="232"/>
      <c r="D609" s="223" t="s">
        <v>153</v>
      </c>
      <c r="E609" s="233" t="s">
        <v>41</v>
      </c>
      <c r="F609" s="234" t="s">
        <v>833</v>
      </c>
      <c r="G609" s="232"/>
      <c r="H609" s="235">
        <v>4</v>
      </c>
      <c r="I609" s="236"/>
      <c r="J609" s="232"/>
      <c r="K609" s="232"/>
      <c r="L609" s="237"/>
      <c r="M609" s="238"/>
      <c r="N609" s="239"/>
      <c r="O609" s="239"/>
      <c r="P609" s="239"/>
      <c r="Q609" s="239"/>
      <c r="R609" s="239"/>
      <c r="S609" s="239"/>
      <c r="T609" s="240"/>
      <c r="U609" s="13"/>
      <c r="V609" s="13"/>
      <c r="W609" s="13"/>
      <c r="X609" s="13"/>
      <c r="Y609" s="13"/>
      <c r="Z609" s="13"/>
      <c r="AA609" s="13"/>
      <c r="AB609" s="13"/>
      <c r="AC609" s="13"/>
      <c r="AD609" s="13"/>
      <c r="AE609" s="13"/>
      <c r="AT609" s="241" t="s">
        <v>153</v>
      </c>
      <c r="AU609" s="241" t="s">
        <v>89</v>
      </c>
      <c r="AV609" s="13" t="s">
        <v>89</v>
      </c>
      <c r="AW609" s="13" t="s">
        <v>42</v>
      </c>
      <c r="AX609" s="13" t="s">
        <v>87</v>
      </c>
      <c r="AY609" s="241" t="s">
        <v>125</v>
      </c>
    </row>
    <row r="610" s="2" customFormat="1" ht="21.75" customHeight="1">
      <c r="A610" s="42"/>
      <c r="B610" s="43"/>
      <c r="C610" s="267" t="s">
        <v>1076</v>
      </c>
      <c r="D610" s="267" t="s">
        <v>602</v>
      </c>
      <c r="E610" s="268" t="s">
        <v>1077</v>
      </c>
      <c r="F610" s="269" t="s">
        <v>1078</v>
      </c>
      <c r="G610" s="270" t="s">
        <v>752</v>
      </c>
      <c r="H610" s="271">
        <v>15</v>
      </c>
      <c r="I610" s="272"/>
      <c r="J610" s="273">
        <f>ROUND(I610*H610,2)</f>
        <v>0</v>
      </c>
      <c r="K610" s="274"/>
      <c r="L610" s="275"/>
      <c r="M610" s="276" t="s">
        <v>41</v>
      </c>
      <c r="N610" s="277" t="s">
        <v>51</v>
      </c>
      <c r="O610" s="88"/>
      <c r="P610" s="219">
        <f>O610*H610</f>
        <v>0</v>
      </c>
      <c r="Q610" s="219">
        <v>0.00089999999999999998</v>
      </c>
      <c r="R610" s="219">
        <f>Q610*H610</f>
        <v>0.0135</v>
      </c>
      <c r="S610" s="219">
        <v>0</v>
      </c>
      <c r="T610" s="220">
        <f>S610*H610</f>
        <v>0</v>
      </c>
      <c r="U610" s="42"/>
      <c r="V610" s="42"/>
      <c r="W610" s="42"/>
      <c r="X610" s="42"/>
      <c r="Y610" s="42"/>
      <c r="Z610" s="42"/>
      <c r="AA610" s="42"/>
      <c r="AB610" s="42"/>
      <c r="AC610" s="42"/>
      <c r="AD610" s="42"/>
      <c r="AE610" s="42"/>
      <c r="AR610" s="221" t="s">
        <v>168</v>
      </c>
      <c r="AT610" s="221" t="s">
        <v>602</v>
      </c>
      <c r="AU610" s="221" t="s">
        <v>89</v>
      </c>
      <c r="AY610" s="20" t="s">
        <v>125</v>
      </c>
      <c r="BE610" s="222">
        <f>IF(N610="základní",J610,0)</f>
        <v>0</v>
      </c>
      <c r="BF610" s="222">
        <f>IF(N610="snížená",J610,0)</f>
        <v>0</v>
      </c>
      <c r="BG610" s="222">
        <f>IF(N610="zákl. přenesená",J610,0)</f>
        <v>0</v>
      </c>
      <c r="BH610" s="222">
        <f>IF(N610="sníž. přenesená",J610,0)</f>
        <v>0</v>
      </c>
      <c r="BI610" s="222">
        <f>IF(N610="nulová",J610,0)</f>
        <v>0</v>
      </c>
      <c r="BJ610" s="20" t="s">
        <v>87</v>
      </c>
      <c r="BK610" s="222">
        <f>ROUND(I610*H610,2)</f>
        <v>0</v>
      </c>
      <c r="BL610" s="20" t="s">
        <v>147</v>
      </c>
      <c r="BM610" s="221" t="s">
        <v>1079</v>
      </c>
    </row>
    <row r="611" s="2" customFormat="1">
      <c r="A611" s="42"/>
      <c r="B611" s="43"/>
      <c r="C611" s="44"/>
      <c r="D611" s="223" t="s">
        <v>134</v>
      </c>
      <c r="E611" s="44"/>
      <c r="F611" s="224" t="s">
        <v>1078</v>
      </c>
      <c r="G611" s="44"/>
      <c r="H611" s="44"/>
      <c r="I611" s="225"/>
      <c r="J611" s="44"/>
      <c r="K611" s="44"/>
      <c r="L611" s="48"/>
      <c r="M611" s="226"/>
      <c r="N611" s="227"/>
      <c r="O611" s="88"/>
      <c r="P611" s="88"/>
      <c r="Q611" s="88"/>
      <c r="R611" s="88"/>
      <c r="S611" s="88"/>
      <c r="T611" s="89"/>
      <c r="U611" s="42"/>
      <c r="V611" s="42"/>
      <c r="W611" s="42"/>
      <c r="X611" s="42"/>
      <c r="Y611" s="42"/>
      <c r="Z611" s="42"/>
      <c r="AA611" s="42"/>
      <c r="AB611" s="42"/>
      <c r="AC611" s="42"/>
      <c r="AD611" s="42"/>
      <c r="AE611" s="42"/>
      <c r="AT611" s="20" t="s">
        <v>134</v>
      </c>
      <c r="AU611" s="20" t="s">
        <v>89</v>
      </c>
    </row>
    <row r="612" s="13" customFormat="1">
      <c r="A612" s="13"/>
      <c r="B612" s="231"/>
      <c r="C612" s="232"/>
      <c r="D612" s="223" t="s">
        <v>153</v>
      </c>
      <c r="E612" s="233" t="s">
        <v>41</v>
      </c>
      <c r="F612" s="234" t="s">
        <v>1080</v>
      </c>
      <c r="G612" s="232"/>
      <c r="H612" s="235">
        <v>15</v>
      </c>
      <c r="I612" s="236"/>
      <c r="J612" s="232"/>
      <c r="K612" s="232"/>
      <c r="L612" s="237"/>
      <c r="M612" s="238"/>
      <c r="N612" s="239"/>
      <c r="O612" s="239"/>
      <c r="P612" s="239"/>
      <c r="Q612" s="239"/>
      <c r="R612" s="239"/>
      <c r="S612" s="239"/>
      <c r="T612" s="240"/>
      <c r="U612" s="13"/>
      <c r="V612" s="13"/>
      <c r="W612" s="13"/>
      <c r="X612" s="13"/>
      <c r="Y612" s="13"/>
      <c r="Z612" s="13"/>
      <c r="AA612" s="13"/>
      <c r="AB612" s="13"/>
      <c r="AC612" s="13"/>
      <c r="AD612" s="13"/>
      <c r="AE612" s="13"/>
      <c r="AT612" s="241" t="s">
        <v>153</v>
      </c>
      <c r="AU612" s="241" t="s">
        <v>89</v>
      </c>
      <c r="AV612" s="13" t="s">
        <v>89</v>
      </c>
      <c r="AW612" s="13" t="s">
        <v>42</v>
      </c>
      <c r="AX612" s="13" t="s">
        <v>87</v>
      </c>
      <c r="AY612" s="241" t="s">
        <v>125</v>
      </c>
    </row>
    <row r="613" s="2" customFormat="1" ht="16.5" customHeight="1">
      <c r="A613" s="42"/>
      <c r="B613" s="43"/>
      <c r="C613" s="209" t="s">
        <v>1081</v>
      </c>
      <c r="D613" s="209" t="s">
        <v>128</v>
      </c>
      <c r="E613" s="210" t="s">
        <v>1082</v>
      </c>
      <c r="F613" s="211" t="s">
        <v>1083</v>
      </c>
      <c r="G613" s="212" t="s">
        <v>752</v>
      </c>
      <c r="H613" s="213">
        <v>1</v>
      </c>
      <c r="I613" s="214"/>
      <c r="J613" s="215">
        <f>ROUND(I613*H613,2)</f>
        <v>0</v>
      </c>
      <c r="K613" s="216"/>
      <c r="L613" s="48"/>
      <c r="M613" s="217" t="s">
        <v>41</v>
      </c>
      <c r="N613" s="218" t="s">
        <v>51</v>
      </c>
      <c r="O613" s="88"/>
      <c r="P613" s="219">
        <f>O613*H613</f>
        <v>0</v>
      </c>
      <c r="Q613" s="219">
        <v>0.050000000000000003</v>
      </c>
      <c r="R613" s="219">
        <f>Q613*H613</f>
        <v>0.050000000000000003</v>
      </c>
      <c r="S613" s="219">
        <v>0</v>
      </c>
      <c r="T613" s="220">
        <f>S613*H613</f>
        <v>0</v>
      </c>
      <c r="U613" s="42"/>
      <c r="V613" s="42"/>
      <c r="W613" s="42"/>
      <c r="X613" s="42"/>
      <c r="Y613" s="42"/>
      <c r="Z613" s="42"/>
      <c r="AA613" s="42"/>
      <c r="AB613" s="42"/>
      <c r="AC613" s="42"/>
      <c r="AD613" s="42"/>
      <c r="AE613" s="42"/>
      <c r="AR613" s="221" t="s">
        <v>147</v>
      </c>
      <c r="AT613" s="221" t="s">
        <v>128</v>
      </c>
      <c r="AU613" s="221" t="s">
        <v>89</v>
      </c>
      <c r="AY613" s="20" t="s">
        <v>125</v>
      </c>
      <c r="BE613" s="222">
        <f>IF(N613="základní",J613,0)</f>
        <v>0</v>
      </c>
      <c r="BF613" s="222">
        <f>IF(N613="snížená",J613,0)</f>
        <v>0</v>
      </c>
      <c r="BG613" s="222">
        <f>IF(N613="zákl. přenesená",J613,0)</f>
        <v>0</v>
      </c>
      <c r="BH613" s="222">
        <f>IF(N613="sníž. přenesená",J613,0)</f>
        <v>0</v>
      </c>
      <c r="BI613" s="222">
        <f>IF(N613="nulová",J613,0)</f>
        <v>0</v>
      </c>
      <c r="BJ613" s="20" t="s">
        <v>87</v>
      </c>
      <c r="BK613" s="222">
        <f>ROUND(I613*H613,2)</f>
        <v>0</v>
      </c>
      <c r="BL613" s="20" t="s">
        <v>147</v>
      </c>
      <c r="BM613" s="221" t="s">
        <v>1084</v>
      </c>
    </row>
    <row r="614" s="2" customFormat="1">
      <c r="A614" s="42"/>
      <c r="B614" s="43"/>
      <c r="C614" s="44"/>
      <c r="D614" s="223" t="s">
        <v>134</v>
      </c>
      <c r="E614" s="44"/>
      <c r="F614" s="224" t="s">
        <v>1085</v>
      </c>
      <c r="G614" s="44"/>
      <c r="H614" s="44"/>
      <c r="I614" s="225"/>
      <c r="J614" s="44"/>
      <c r="K614" s="44"/>
      <c r="L614" s="48"/>
      <c r="M614" s="226"/>
      <c r="N614" s="227"/>
      <c r="O614" s="88"/>
      <c r="P614" s="88"/>
      <c r="Q614" s="88"/>
      <c r="R614" s="88"/>
      <c r="S614" s="88"/>
      <c r="T614" s="89"/>
      <c r="U614" s="42"/>
      <c r="V614" s="42"/>
      <c r="W614" s="42"/>
      <c r="X614" s="42"/>
      <c r="Y614" s="42"/>
      <c r="Z614" s="42"/>
      <c r="AA614" s="42"/>
      <c r="AB614" s="42"/>
      <c r="AC614" s="42"/>
      <c r="AD614" s="42"/>
      <c r="AE614" s="42"/>
      <c r="AT614" s="20" t="s">
        <v>134</v>
      </c>
      <c r="AU614" s="20" t="s">
        <v>89</v>
      </c>
    </row>
    <row r="615" s="2" customFormat="1">
      <c r="A615" s="42"/>
      <c r="B615" s="43"/>
      <c r="C615" s="44"/>
      <c r="D615" s="229" t="s">
        <v>151</v>
      </c>
      <c r="E615" s="44"/>
      <c r="F615" s="230" t="s">
        <v>1086</v>
      </c>
      <c r="G615" s="44"/>
      <c r="H615" s="44"/>
      <c r="I615" s="225"/>
      <c r="J615" s="44"/>
      <c r="K615" s="44"/>
      <c r="L615" s="48"/>
      <c r="M615" s="226"/>
      <c r="N615" s="227"/>
      <c r="O615" s="88"/>
      <c r="P615" s="88"/>
      <c r="Q615" s="88"/>
      <c r="R615" s="88"/>
      <c r="S615" s="88"/>
      <c r="T615" s="89"/>
      <c r="U615" s="42"/>
      <c r="V615" s="42"/>
      <c r="W615" s="42"/>
      <c r="X615" s="42"/>
      <c r="Y615" s="42"/>
      <c r="Z615" s="42"/>
      <c r="AA615" s="42"/>
      <c r="AB615" s="42"/>
      <c r="AC615" s="42"/>
      <c r="AD615" s="42"/>
      <c r="AE615" s="42"/>
      <c r="AT615" s="20" t="s">
        <v>151</v>
      </c>
      <c r="AU615" s="20" t="s">
        <v>89</v>
      </c>
    </row>
    <row r="616" s="13" customFormat="1">
      <c r="A616" s="13"/>
      <c r="B616" s="231"/>
      <c r="C616" s="232"/>
      <c r="D616" s="223" t="s">
        <v>153</v>
      </c>
      <c r="E616" s="233" t="s">
        <v>41</v>
      </c>
      <c r="F616" s="234" t="s">
        <v>803</v>
      </c>
      <c r="G616" s="232"/>
      <c r="H616" s="235">
        <v>1</v>
      </c>
      <c r="I616" s="236"/>
      <c r="J616" s="232"/>
      <c r="K616" s="232"/>
      <c r="L616" s="237"/>
      <c r="M616" s="238"/>
      <c r="N616" s="239"/>
      <c r="O616" s="239"/>
      <c r="P616" s="239"/>
      <c r="Q616" s="239"/>
      <c r="R616" s="239"/>
      <c r="S616" s="239"/>
      <c r="T616" s="240"/>
      <c r="U616" s="13"/>
      <c r="V616" s="13"/>
      <c r="W616" s="13"/>
      <c r="X616" s="13"/>
      <c r="Y616" s="13"/>
      <c r="Z616" s="13"/>
      <c r="AA616" s="13"/>
      <c r="AB616" s="13"/>
      <c r="AC616" s="13"/>
      <c r="AD616" s="13"/>
      <c r="AE616" s="13"/>
      <c r="AT616" s="241" t="s">
        <v>153</v>
      </c>
      <c r="AU616" s="241" t="s">
        <v>89</v>
      </c>
      <c r="AV616" s="13" t="s">
        <v>89</v>
      </c>
      <c r="AW616" s="13" t="s">
        <v>42</v>
      </c>
      <c r="AX616" s="13" t="s">
        <v>87</v>
      </c>
      <c r="AY616" s="241" t="s">
        <v>125</v>
      </c>
    </row>
    <row r="617" s="2" customFormat="1" ht="16.5" customHeight="1">
      <c r="A617" s="42"/>
      <c r="B617" s="43"/>
      <c r="C617" s="267" t="s">
        <v>1087</v>
      </c>
      <c r="D617" s="267" t="s">
        <v>602</v>
      </c>
      <c r="E617" s="268" t="s">
        <v>1088</v>
      </c>
      <c r="F617" s="269" t="s">
        <v>1089</v>
      </c>
      <c r="G617" s="270" t="s">
        <v>752</v>
      </c>
      <c r="H617" s="271">
        <v>1</v>
      </c>
      <c r="I617" s="272"/>
      <c r="J617" s="273">
        <f>ROUND(I617*H617,2)</f>
        <v>0</v>
      </c>
      <c r="K617" s="274"/>
      <c r="L617" s="275"/>
      <c r="M617" s="276" t="s">
        <v>41</v>
      </c>
      <c r="N617" s="277" t="s">
        <v>51</v>
      </c>
      <c r="O617" s="88"/>
      <c r="P617" s="219">
        <f>O617*H617</f>
        <v>0</v>
      </c>
      <c r="Q617" s="219">
        <v>0.029499999999999998</v>
      </c>
      <c r="R617" s="219">
        <f>Q617*H617</f>
        <v>0.029499999999999998</v>
      </c>
      <c r="S617" s="219">
        <v>0</v>
      </c>
      <c r="T617" s="220">
        <f>S617*H617</f>
        <v>0</v>
      </c>
      <c r="U617" s="42"/>
      <c r="V617" s="42"/>
      <c r="W617" s="42"/>
      <c r="X617" s="42"/>
      <c r="Y617" s="42"/>
      <c r="Z617" s="42"/>
      <c r="AA617" s="42"/>
      <c r="AB617" s="42"/>
      <c r="AC617" s="42"/>
      <c r="AD617" s="42"/>
      <c r="AE617" s="42"/>
      <c r="AR617" s="221" t="s">
        <v>168</v>
      </c>
      <c r="AT617" s="221" t="s">
        <v>602</v>
      </c>
      <c r="AU617" s="221" t="s">
        <v>89</v>
      </c>
      <c r="AY617" s="20" t="s">
        <v>125</v>
      </c>
      <c r="BE617" s="222">
        <f>IF(N617="základní",J617,0)</f>
        <v>0</v>
      </c>
      <c r="BF617" s="222">
        <f>IF(N617="snížená",J617,0)</f>
        <v>0</v>
      </c>
      <c r="BG617" s="222">
        <f>IF(N617="zákl. přenesená",J617,0)</f>
        <v>0</v>
      </c>
      <c r="BH617" s="222">
        <f>IF(N617="sníž. přenesená",J617,0)</f>
        <v>0</v>
      </c>
      <c r="BI617" s="222">
        <f>IF(N617="nulová",J617,0)</f>
        <v>0</v>
      </c>
      <c r="BJ617" s="20" t="s">
        <v>87</v>
      </c>
      <c r="BK617" s="222">
        <f>ROUND(I617*H617,2)</f>
        <v>0</v>
      </c>
      <c r="BL617" s="20" t="s">
        <v>147</v>
      </c>
      <c r="BM617" s="221" t="s">
        <v>1090</v>
      </c>
    </row>
    <row r="618" s="2" customFormat="1">
      <c r="A618" s="42"/>
      <c r="B618" s="43"/>
      <c r="C618" s="44"/>
      <c r="D618" s="223" t="s">
        <v>134</v>
      </c>
      <c r="E618" s="44"/>
      <c r="F618" s="224" t="s">
        <v>1089</v>
      </c>
      <c r="G618" s="44"/>
      <c r="H618" s="44"/>
      <c r="I618" s="225"/>
      <c r="J618" s="44"/>
      <c r="K618" s="44"/>
      <c r="L618" s="48"/>
      <c r="M618" s="226"/>
      <c r="N618" s="227"/>
      <c r="O618" s="88"/>
      <c r="P618" s="88"/>
      <c r="Q618" s="88"/>
      <c r="R618" s="88"/>
      <c r="S618" s="88"/>
      <c r="T618" s="89"/>
      <c r="U618" s="42"/>
      <c r="V618" s="42"/>
      <c r="W618" s="42"/>
      <c r="X618" s="42"/>
      <c r="Y618" s="42"/>
      <c r="Z618" s="42"/>
      <c r="AA618" s="42"/>
      <c r="AB618" s="42"/>
      <c r="AC618" s="42"/>
      <c r="AD618" s="42"/>
      <c r="AE618" s="42"/>
      <c r="AT618" s="20" t="s">
        <v>134</v>
      </c>
      <c r="AU618" s="20" t="s">
        <v>89</v>
      </c>
    </row>
    <row r="619" s="13" customFormat="1">
      <c r="A619" s="13"/>
      <c r="B619" s="231"/>
      <c r="C619" s="232"/>
      <c r="D619" s="223" t="s">
        <v>153</v>
      </c>
      <c r="E619" s="233" t="s">
        <v>41</v>
      </c>
      <c r="F619" s="234" t="s">
        <v>803</v>
      </c>
      <c r="G619" s="232"/>
      <c r="H619" s="235">
        <v>1</v>
      </c>
      <c r="I619" s="236"/>
      <c r="J619" s="232"/>
      <c r="K619" s="232"/>
      <c r="L619" s="237"/>
      <c r="M619" s="238"/>
      <c r="N619" s="239"/>
      <c r="O619" s="239"/>
      <c r="P619" s="239"/>
      <c r="Q619" s="239"/>
      <c r="R619" s="239"/>
      <c r="S619" s="239"/>
      <c r="T619" s="240"/>
      <c r="U619" s="13"/>
      <c r="V619" s="13"/>
      <c r="W619" s="13"/>
      <c r="X619" s="13"/>
      <c r="Y619" s="13"/>
      <c r="Z619" s="13"/>
      <c r="AA619" s="13"/>
      <c r="AB619" s="13"/>
      <c r="AC619" s="13"/>
      <c r="AD619" s="13"/>
      <c r="AE619" s="13"/>
      <c r="AT619" s="241" t="s">
        <v>153</v>
      </c>
      <c r="AU619" s="241" t="s">
        <v>89</v>
      </c>
      <c r="AV619" s="13" t="s">
        <v>89</v>
      </c>
      <c r="AW619" s="13" t="s">
        <v>42</v>
      </c>
      <c r="AX619" s="13" t="s">
        <v>87</v>
      </c>
      <c r="AY619" s="241" t="s">
        <v>125</v>
      </c>
    </row>
    <row r="620" s="2" customFormat="1" ht="16.5" customHeight="1">
      <c r="A620" s="42"/>
      <c r="B620" s="43"/>
      <c r="C620" s="267" t="s">
        <v>1091</v>
      </c>
      <c r="D620" s="267" t="s">
        <v>602</v>
      </c>
      <c r="E620" s="268" t="s">
        <v>1092</v>
      </c>
      <c r="F620" s="269" t="s">
        <v>1093</v>
      </c>
      <c r="G620" s="270" t="s">
        <v>752</v>
      </c>
      <c r="H620" s="271">
        <v>1</v>
      </c>
      <c r="I620" s="272"/>
      <c r="J620" s="273">
        <f>ROUND(I620*H620,2)</f>
        <v>0</v>
      </c>
      <c r="K620" s="274"/>
      <c r="L620" s="275"/>
      <c r="M620" s="276" t="s">
        <v>41</v>
      </c>
      <c r="N620" s="277" t="s">
        <v>51</v>
      </c>
      <c r="O620" s="88"/>
      <c r="P620" s="219">
        <f>O620*H620</f>
        <v>0</v>
      </c>
      <c r="Q620" s="219">
        <v>0.0019</v>
      </c>
      <c r="R620" s="219">
        <f>Q620*H620</f>
        <v>0.0019</v>
      </c>
      <c r="S620" s="219">
        <v>0</v>
      </c>
      <c r="T620" s="220">
        <f>S620*H620</f>
        <v>0</v>
      </c>
      <c r="U620" s="42"/>
      <c r="V620" s="42"/>
      <c r="W620" s="42"/>
      <c r="X620" s="42"/>
      <c r="Y620" s="42"/>
      <c r="Z620" s="42"/>
      <c r="AA620" s="42"/>
      <c r="AB620" s="42"/>
      <c r="AC620" s="42"/>
      <c r="AD620" s="42"/>
      <c r="AE620" s="42"/>
      <c r="AR620" s="221" t="s">
        <v>168</v>
      </c>
      <c r="AT620" s="221" t="s">
        <v>602</v>
      </c>
      <c r="AU620" s="221" t="s">
        <v>89</v>
      </c>
      <c r="AY620" s="20" t="s">
        <v>125</v>
      </c>
      <c r="BE620" s="222">
        <f>IF(N620="základní",J620,0)</f>
        <v>0</v>
      </c>
      <c r="BF620" s="222">
        <f>IF(N620="snížená",J620,0)</f>
        <v>0</v>
      </c>
      <c r="BG620" s="222">
        <f>IF(N620="zákl. přenesená",J620,0)</f>
        <v>0</v>
      </c>
      <c r="BH620" s="222">
        <f>IF(N620="sníž. přenesená",J620,0)</f>
        <v>0</v>
      </c>
      <c r="BI620" s="222">
        <f>IF(N620="nulová",J620,0)</f>
        <v>0</v>
      </c>
      <c r="BJ620" s="20" t="s">
        <v>87</v>
      </c>
      <c r="BK620" s="222">
        <f>ROUND(I620*H620,2)</f>
        <v>0</v>
      </c>
      <c r="BL620" s="20" t="s">
        <v>147</v>
      </c>
      <c r="BM620" s="221" t="s">
        <v>1094</v>
      </c>
    </row>
    <row r="621" s="2" customFormat="1">
      <c r="A621" s="42"/>
      <c r="B621" s="43"/>
      <c r="C621" s="44"/>
      <c r="D621" s="223" t="s">
        <v>134</v>
      </c>
      <c r="E621" s="44"/>
      <c r="F621" s="224" t="s">
        <v>1093</v>
      </c>
      <c r="G621" s="44"/>
      <c r="H621" s="44"/>
      <c r="I621" s="225"/>
      <c r="J621" s="44"/>
      <c r="K621" s="44"/>
      <c r="L621" s="48"/>
      <c r="M621" s="226"/>
      <c r="N621" s="227"/>
      <c r="O621" s="88"/>
      <c r="P621" s="88"/>
      <c r="Q621" s="88"/>
      <c r="R621" s="88"/>
      <c r="S621" s="88"/>
      <c r="T621" s="89"/>
      <c r="U621" s="42"/>
      <c r="V621" s="42"/>
      <c r="W621" s="42"/>
      <c r="X621" s="42"/>
      <c r="Y621" s="42"/>
      <c r="Z621" s="42"/>
      <c r="AA621" s="42"/>
      <c r="AB621" s="42"/>
      <c r="AC621" s="42"/>
      <c r="AD621" s="42"/>
      <c r="AE621" s="42"/>
      <c r="AT621" s="20" t="s">
        <v>134</v>
      </c>
      <c r="AU621" s="20" t="s">
        <v>89</v>
      </c>
    </row>
    <row r="622" s="13" customFormat="1">
      <c r="A622" s="13"/>
      <c r="B622" s="231"/>
      <c r="C622" s="232"/>
      <c r="D622" s="223" t="s">
        <v>153</v>
      </c>
      <c r="E622" s="233" t="s">
        <v>41</v>
      </c>
      <c r="F622" s="234" t="s">
        <v>803</v>
      </c>
      <c r="G622" s="232"/>
      <c r="H622" s="235">
        <v>1</v>
      </c>
      <c r="I622" s="236"/>
      <c r="J622" s="232"/>
      <c r="K622" s="232"/>
      <c r="L622" s="237"/>
      <c r="M622" s="238"/>
      <c r="N622" s="239"/>
      <c r="O622" s="239"/>
      <c r="P622" s="239"/>
      <c r="Q622" s="239"/>
      <c r="R622" s="239"/>
      <c r="S622" s="239"/>
      <c r="T622" s="240"/>
      <c r="U622" s="13"/>
      <c r="V622" s="13"/>
      <c r="W622" s="13"/>
      <c r="X622" s="13"/>
      <c r="Y622" s="13"/>
      <c r="Z622" s="13"/>
      <c r="AA622" s="13"/>
      <c r="AB622" s="13"/>
      <c r="AC622" s="13"/>
      <c r="AD622" s="13"/>
      <c r="AE622" s="13"/>
      <c r="AT622" s="241" t="s">
        <v>153</v>
      </c>
      <c r="AU622" s="241" t="s">
        <v>89</v>
      </c>
      <c r="AV622" s="13" t="s">
        <v>89</v>
      </c>
      <c r="AW622" s="13" t="s">
        <v>42</v>
      </c>
      <c r="AX622" s="13" t="s">
        <v>87</v>
      </c>
      <c r="AY622" s="241" t="s">
        <v>125</v>
      </c>
    </row>
    <row r="623" s="2" customFormat="1" ht="16.5" customHeight="1">
      <c r="A623" s="42"/>
      <c r="B623" s="43"/>
      <c r="C623" s="209" t="s">
        <v>1095</v>
      </c>
      <c r="D623" s="209" t="s">
        <v>128</v>
      </c>
      <c r="E623" s="210" t="s">
        <v>1096</v>
      </c>
      <c r="F623" s="211" t="s">
        <v>1097</v>
      </c>
      <c r="G623" s="212" t="s">
        <v>752</v>
      </c>
      <c r="H623" s="213">
        <v>15</v>
      </c>
      <c r="I623" s="214"/>
      <c r="J623" s="215">
        <f>ROUND(I623*H623,2)</f>
        <v>0</v>
      </c>
      <c r="K623" s="216"/>
      <c r="L623" s="48"/>
      <c r="M623" s="217" t="s">
        <v>41</v>
      </c>
      <c r="N623" s="218" t="s">
        <v>51</v>
      </c>
      <c r="O623" s="88"/>
      <c r="P623" s="219">
        <f>O623*H623</f>
        <v>0</v>
      </c>
      <c r="Q623" s="219">
        <v>0.00033</v>
      </c>
      <c r="R623" s="219">
        <f>Q623*H623</f>
        <v>0.0049499999999999995</v>
      </c>
      <c r="S623" s="219">
        <v>0</v>
      </c>
      <c r="T623" s="220">
        <f>S623*H623</f>
        <v>0</v>
      </c>
      <c r="U623" s="42"/>
      <c r="V623" s="42"/>
      <c r="W623" s="42"/>
      <c r="X623" s="42"/>
      <c r="Y623" s="42"/>
      <c r="Z623" s="42"/>
      <c r="AA623" s="42"/>
      <c r="AB623" s="42"/>
      <c r="AC623" s="42"/>
      <c r="AD623" s="42"/>
      <c r="AE623" s="42"/>
      <c r="AR623" s="221" t="s">
        <v>147</v>
      </c>
      <c r="AT623" s="221" t="s">
        <v>128</v>
      </c>
      <c r="AU623" s="221" t="s">
        <v>89</v>
      </c>
      <c r="AY623" s="20" t="s">
        <v>125</v>
      </c>
      <c r="BE623" s="222">
        <f>IF(N623="základní",J623,0)</f>
        <v>0</v>
      </c>
      <c r="BF623" s="222">
        <f>IF(N623="snížená",J623,0)</f>
        <v>0</v>
      </c>
      <c r="BG623" s="222">
        <f>IF(N623="zákl. přenesená",J623,0)</f>
        <v>0</v>
      </c>
      <c r="BH623" s="222">
        <f>IF(N623="sníž. přenesená",J623,0)</f>
        <v>0</v>
      </c>
      <c r="BI623" s="222">
        <f>IF(N623="nulová",J623,0)</f>
        <v>0</v>
      </c>
      <c r="BJ623" s="20" t="s">
        <v>87</v>
      </c>
      <c r="BK623" s="222">
        <f>ROUND(I623*H623,2)</f>
        <v>0</v>
      </c>
      <c r="BL623" s="20" t="s">
        <v>147</v>
      </c>
      <c r="BM623" s="221" t="s">
        <v>1098</v>
      </c>
    </row>
    <row r="624" s="2" customFormat="1">
      <c r="A624" s="42"/>
      <c r="B624" s="43"/>
      <c r="C624" s="44"/>
      <c r="D624" s="223" t="s">
        <v>134</v>
      </c>
      <c r="E624" s="44"/>
      <c r="F624" s="224" t="s">
        <v>1099</v>
      </c>
      <c r="G624" s="44"/>
      <c r="H624" s="44"/>
      <c r="I624" s="225"/>
      <c r="J624" s="44"/>
      <c r="K624" s="44"/>
      <c r="L624" s="48"/>
      <c r="M624" s="226"/>
      <c r="N624" s="227"/>
      <c r="O624" s="88"/>
      <c r="P624" s="88"/>
      <c r="Q624" s="88"/>
      <c r="R624" s="88"/>
      <c r="S624" s="88"/>
      <c r="T624" s="89"/>
      <c r="U624" s="42"/>
      <c r="V624" s="42"/>
      <c r="W624" s="42"/>
      <c r="X624" s="42"/>
      <c r="Y624" s="42"/>
      <c r="Z624" s="42"/>
      <c r="AA624" s="42"/>
      <c r="AB624" s="42"/>
      <c r="AC624" s="42"/>
      <c r="AD624" s="42"/>
      <c r="AE624" s="42"/>
      <c r="AT624" s="20" t="s">
        <v>134</v>
      </c>
      <c r="AU624" s="20" t="s">
        <v>89</v>
      </c>
    </row>
    <row r="625" s="2" customFormat="1">
      <c r="A625" s="42"/>
      <c r="B625" s="43"/>
      <c r="C625" s="44"/>
      <c r="D625" s="229" t="s">
        <v>151</v>
      </c>
      <c r="E625" s="44"/>
      <c r="F625" s="230" t="s">
        <v>1100</v>
      </c>
      <c r="G625" s="44"/>
      <c r="H625" s="44"/>
      <c r="I625" s="225"/>
      <c r="J625" s="44"/>
      <c r="K625" s="44"/>
      <c r="L625" s="48"/>
      <c r="M625" s="226"/>
      <c r="N625" s="227"/>
      <c r="O625" s="88"/>
      <c r="P625" s="88"/>
      <c r="Q625" s="88"/>
      <c r="R625" s="88"/>
      <c r="S625" s="88"/>
      <c r="T625" s="89"/>
      <c r="U625" s="42"/>
      <c r="V625" s="42"/>
      <c r="W625" s="42"/>
      <c r="X625" s="42"/>
      <c r="Y625" s="42"/>
      <c r="Z625" s="42"/>
      <c r="AA625" s="42"/>
      <c r="AB625" s="42"/>
      <c r="AC625" s="42"/>
      <c r="AD625" s="42"/>
      <c r="AE625" s="42"/>
      <c r="AT625" s="20" t="s">
        <v>151</v>
      </c>
      <c r="AU625" s="20" t="s">
        <v>89</v>
      </c>
    </row>
    <row r="626" s="13" customFormat="1">
      <c r="A626" s="13"/>
      <c r="B626" s="231"/>
      <c r="C626" s="232"/>
      <c r="D626" s="223" t="s">
        <v>153</v>
      </c>
      <c r="E626" s="233" t="s">
        <v>41</v>
      </c>
      <c r="F626" s="234" t="s">
        <v>1101</v>
      </c>
      <c r="G626" s="232"/>
      <c r="H626" s="235">
        <v>15</v>
      </c>
      <c r="I626" s="236"/>
      <c r="J626" s="232"/>
      <c r="K626" s="232"/>
      <c r="L626" s="237"/>
      <c r="M626" s="238"/>
      <c r="N626" s="239"/>
      <c r="O626" s="239"/>
      <c r="P626" s="239"/>
      <c r="Q626" s="239"/>
      <c r="R626" s="239"/>
      <c r="S626" s="239"/>
      <c r="T626" s="240"/>
      <c r="U626" s="13"/>
      <c r="V626" s="13"/>
      <c r="W626" s="13"/>
      <c r="X626" s="13"/>
      <c r="Y626" s="13"/>
      <c r="Z626" s="13"/>
      <c r="AA626" s="13"/>
      <c r="AB626" s="13"/>
      <c r="AC626" s="13"/>
      <c r="AD626" s="13"/>
      <c r="AE626" s="13"/>
      <c r="AT626" s="241" t="s">
        <v>153</v>
      </c>
      <c r="AU626" s="241" t="s">
        <v>89</v>
      </c>
      <c r="AV626" s="13" t="s">
        <v>89</v>
      </c>
      <c r="AW626" s="13" t="s">
        <v>42</v>
      </c>
      <c r="AX626" s="13" t="s">
        <v>87</v>
      </c>
      <c r="AY626" s="241" t="s">
        <v>125</v>
      </c>
    </row>
    <row r="627" s="2" customFormat="1" ht="16.5" customHeight="1">
      <c r="A627" s="42"/>
      <c r="B627" s="43"/>
      <c r="C627" s="209" t="s">
        <v>1102</v>
      </c>
      <c r="D627" s="209" t="s">
        <v>128</v>
      </c>
      <c r="E627" s="210" t="s">
        <v>1103</v>
      </c>
      <c r="F627" s="211" t="s">
        <v>1104</v>
      </c>
      <c r="G627" s="212" t="s">
        <v>435</v>
      </c>
      <c r="H627" s="213">
        <v>293.5</v>
      </c>
      <c r="I627" s="214"/>
      <c r="J627" s="215">
        <f>ROUND(I627*H627,2)</f>
        <v>0</v>
      </c>
      <c r="K627" s="216"/>
      <c r="L627" s="48"/>
      <c r="M627" s="217" t="s">
        <v>41</v>
      </c>
      <c r="N627" s="218" t="s">
        <v>51</v>
      </c>
      <c r="O627" s="88"/>
      <c r="P627" s="219">
        <f>O627*H627</f>
        <v>0</v>
      </c>
      <c r="Q627" s="219">
        <v>0.00019000000000000001</v>
      </c>
      <c r="R627" s="219">
        <f>Q627*H627</f>
        <v>0.055765000000000002</v>
      </c>
      <c r="S627" s="219">
        <v>0</v>
      </c>
      <c r="T627" s="220">
        <f>S627*H627</f>
        <v>0</v>
      </c>
      <c r="U627" s="42"/>
      <c r="V627" s="42"/>
      <c r="W627" s="42"/>
      <c r="X627" s="42"/>
      <c r="Y627" s="42"/>
      <c r="Z627" s="42"/>
      <c r="AA627" s="42"/>
      <c r="AB627" s="42"/>
      <c r="AC627" s="42"/>
      <c r="AD627" s="42"/>
      <c r="AE627" s="42"/>
      <c r="AR627" s="221" t="s">
        <v>147</v>
      </c>
      <c r="AT627" s="221" t="s">
        <v>128</v>
      </c>
      <c r="AU627" s="221" t="s">
        <v>89</v>
      </c>
      <c r="AY627" s="20" t="s">
        <v>125</v>
      </c>
      <c r="BE627" s="222">
        <f>IF(N627="základní",J627,0)</f>
        <v>0</v>
      </c>
      <c r="BF627" s="222">
        <f>IF(N627="snížená",J627,0)</f>
        <v>0</v>
      </c>
      <c r="BG627" s="222">
        <f>IF(N627="zákl. přenesená",J627,0)</f>
        <v>0</v>
      </c>
      <c r="BH627" s="222">
        <f>IF(N627="sníž. přenesená",J627,0)</f>
        <v>0</v>
      </c>
      <c r="BI627" s="222">
        <f>IF(N627="nulová",J627,0)</f>
        <v>0</v>
      </c>
      <c r="BJ627" s="20" t="s">
        <v>87</v>
      </c>
      <c r="BK627" s="222">
        <f>ROUND(I627*H627,2)</f>
        <v>0</v>
      </c>
      <c r="BL627" s="20" t="s">
        <v>147</v>
      </c>
      <c r="BM627" s="221" t="s">
        <v>1105</v>
      </c>
    </row>
    <row r="628" s="2" customFormat="1">
      <c r="A628" s="42"/>
      <c r="B628" s="43"/>
      <c r="C628" s="44"/>
      <c r="D628" s="223" t="s">
        <v>134</v>
      </c>
      <c r="E628" s="44"/>
      <c r="F628" s="224" t="s">
        <v>1106</v>
      </c>
      <c r="G628" s="44"/>
      <c r="H628" s="44"/>
      <c r="I628" s="225"/>
      <c r="J628" s="44"/>
      <c r="K628" s="44"/>
      <c r="L628" s="48"/>
      <c r="M628" s="226"/>
      <c r="N628" s="227"/>
      <c r="O628" s="88"/>
      <c r="P628" s="88"/>
      <c r="Q628" s="88"/>
      <c r="R628" s="88"/>
      <c r="S628" s="88"/>
      <c r="T628" s="89"/>
      <c r="U628" s="42"/>
      <c r="V628" s="42"/>
      <c r="W628" s="42"/>
      <c r="X628" s="42"/>
      <c r="Y628" s="42"/>
      <c r="Z628" s="42"/>
      <c r="AA628" s="42"/>
      <c r="AB628" s="42"/>
      <c r="AC628" s="42"/>
      <c r="AD628" s="42"/>
      <c r="AE628" s="42"/>
      <c r="AT628" s="20" t="s">
        <v>134</v>
      </c>
      <c r="AU628" s="20" t="s">
        <v>89</v>
      </c>
    </row>
    <row r="629" s="2" customFormat="1">
      <c r="A629" s="42"/>
      <c r="B629" s="43"/>
      <c r="C629" s="44"/>
      <c r="D629" s="229" t="s">
        <v>151</v>
      </c>
      <c r="E629" s="44"/>
      <c r="F629" s="230" t="s">
        <v>1107</v>
      </c>
      <c r="G629" s="44"/>
      <c r="H629" s="44"/>
      <c r="I629" s="225"/>
      <c r="J629" s="44"/>
      <c r="K629" s="44"/>
      <c r="L629" s="48"/>
      <c r="M629" s="226"/>
      <c r="N629" s="227"/>
      <c r="O629" s="88"/>
      <c r="P629" s="88"/>
      <c r="Q629" s="88"/>
      <c r="R629" s="88"/>
      <c r="S629" s="88"/>
      <c r="T629" s="89"/>
      <c r="U629" s="42"/>
      <c r="V629" s="42"/>
      <c r="W629" s="42"/>
      <c r="X629" s="42"/>
      <c r="Y629" s="42"/>
      <c r="Z629" s="42"/>
      <c r="AA629" s="42"/>
      <c r="AB629" s="42"/>
      <c r="AC629" s="42"/>
      <c r="AD629" s="42"/>
      <c r="AE629" s="42"/>
      <c r="AT629" s="20" t="s">
        <v>151</v>
      </c>
      <c r="AU629" s="20" t="s">
        <v>89</v>
      </c>
    </row>
    <row r="630" s="13" customFormat="1">
      <c r="A630" s="13"/>
      <c r="B630" s="231"/>
      <c r="C630" s="232"/>
      <c r="D630" s="223" t="s">
        <v>153</v>
      </c>
      <c r="E630" s="233" t="s">
        <v>41</v>
      </c>
      <c r="F630" s="234" t="s">
        <v>1108</v>
      </c>
      <c r="G630" s="232"/>
      <c r="H630" s="235">
        <v>293.5</v>
      </c>
      <c r="I630" s="236"/>
      <c r="J630" s="232"/>
      <c r="K630" s="232"/>
      <c r="L630" s="237"/>
      <c r="M630" s="238"/>
      <c r="N630" s="239"/>
      <c r="O630" s="239"/>
      <c r="P630" s="239"/>
      <c r="Q630" s="239"/>
      <c r="R630" s="239"/>
      <c r="S630" s="239"/>
      <c r="T630" s="240"/>
      <c r="U630" s="13"/>
      <c r="V630" s="13"/>
      <c r="W630" s="13"/>
      <c r="X630" s="13"/>
      <c r="Y630" s="13"/>
      <c r="Z630" s="13"/>
      <c r="AA630" s="13"/>
      <c r="AB630" s="13"/>
      <c r="AC630" s="13"/>
      <c r="AD630" s="13"/>
      <c r="AE630" s="13"/>
      <c r="AT630" s="241" t="s">
        <v>153</v>
      </c>
      <c r="AU630" s="241" t="s">
        <v>89</v>
      </c>
      <c r="AV630" s="13" t="s">
        <v>89</v>
      </c>
      <c r="AW630" s="13" t="s">
        <v>42</v>
      </c>
      <c r="AX630" s="13" t="s">
        <v>87</v>
      </c>
      <c r="AY630" s="241" t="s">
        <v>125</v>
      </c>
    </row>
    <row r="631" s="2" customFormat="1" ht="24.15" customHeight="1">
      <c r="A631" s="42"/>
      <c r="B631" s="43"/>
      <c r="C631" s="209" t="s">
        <v>1109</v>
      </c>
      <c r="D631" s="209" t="s">
        <v>128</v>
      </c>
      <c r="E631" s="210" t="s">
        <v>1110</v>
      </c>
      <c r="F631" s="211" t="s">
        <v>1111</v>
      </c>
      <c r="G631" s="212" t="s">
        <v>435</v>
      </c>
      <c r="H631" s="213">
        <v>293.5</v>
      </c>
      <c r="I631" s="214"/>
      <c r="J631" s="215">
        <f>ROUND(I631*H631,2)</f>
        <v>0</v>
      </c>
      <c r="K631" s="216"/>
      <c r="L631" s="48"/>
      <c r="M631" s="217" t="s">
        <v>41</v>
      </c>
      <c r="N631" s="218" t="s">
        <v>51</v>
      </c>
      <c r="O631" s="88"/>
      <c r="P631" s="219">
        <f>O631*H631</f>
        <v>0</v>
      </c>
      <c r="Q631" s="219">
        <v>9.0000000000000006E-05</v>
      </c>
      <c r="R631" s="219">
        <f>Q631*H631</f>
        <v>0.026415000000000001</v>
      </c>
      <c r="S631" s="219">
        <v>0</v>
      </c>
      <c r="T631" s="220">
        <f>S631*H631</f>
        <v>0</v>
      </c>
      <c r="U631" s="42"/>
      <c r="V631" s="42"/>
      <c r="W631" s="42"/>
      <c r="X631" s="42"/>
      <c r="Y631" s="42"/>
      <c r="Z631" s="42"/>
      <c r="AA631" s="42"/>
      <c r="AB631" s="42"/>
      <c r="AC631" s="42"/>
      <c r="AD631" s="42"/>
      <c r="AE631" s="42"/>
      <c r="AR631" s="221" t="s">
        <v>147</v>
      </c>
      <c r="AT631" s="221" t="s">
        <v>128</v>
      </c>
      <c r="AU631" s="221" t="s">
        <v>89</v>
      </c>
      <c r="AY631" s="20" t="s">
        <v>125</v>
      </c>
      <c r="BE631" s="222">
        <f>IF(N631="základní",J631,0)</f>
        <v>0</v>
      </c>
      <c r="BF631" s="222">
        <f>IF(N631="snížená",J631,0)</f>
        <v>0</v>
      </c>
      <c r="BG631" s="222">
        <f>IF(N631="zákl. přenesená",J631,0)</f>
        <v>0</v>
      </c>
      <c r="BH631" s="222">
        <f>IF(N631="sníž. přenesená",J631,0)</f>
        <v>0</v>
      </c>
      <c r="BI631" s="222">
        <f>IF(N631="nulová",J631,0)</f>
        <v>0</v>
      </c>
      <c r="BJ631" s="20" t="s">
        <v>87</v>
      </c>
      <c r="BK631" s="222">
        <f>ROUND(I631*H631,2)</f>
        <v>0</v>
      </c>
      <c r="BL631" s="20" t="s">
        <v>147</v>
      </c>
      <c r="BM631" s="221" t="s">
        <v>1112</v>
      </c>
    </row>
    <row r="632" s="2" customFormat="1">
      <c r="A632" s="42"/>
      <c r="B632" s="43"/>
      <c r="C632" s="44"/>
      <c r="D632" s="223" t="s">
        <v>134</v>
      </c>
      <c r="E632" s="44"/>
      <c r="F632" s="224" t="s">
        <v>1113</v>
      </c>
      <c r="G632" s="44"/>
      <c r="H632" s="44"/>
      <c r="I632" s="225"/>
      <c r="J632" s="44"/>
      <c r="K632" s="44"/>
      <c r="L632" s="48"/>
      <c r="M632" s="226"/>
      <c r="N632" s="227"/>
      <c r="O632" s="88"/>
      <c r="P632" s="88"/>
      <c r="Q632" s="88"/>
      <c r="R632" s="88"/>
      <c r="S632" s="88"/>
      <c r="T632" s="89"/>
      <c r="U632" s="42"/>
      <c r="V632" s="42"/>
      <c r="W632" s="42"/>
      <c r="X632" s="42"/>
      <c r="Y632" s="42"/>
      <c r="Z632" s="42"/>
      <c r="AA632" s="42"/>
      <c r="AB632" s="42"/>
      <c r="AC632" s="42"/>
      <c r="AD632" s="42"/>
      <c r="AE632" s="42"/>
      <c r="AT632" s="20" t="s">
        <v>134</v>
      </c>
      <c r="AU632" s="20" t="s">
        <v>89</v>
      </c>
    </row>
    <row r="633" s="2" customFormat="1">
      <c r="A633" s="42"/>
      <c r="B633" s="43"/>
      <c r="C633" s="44"/>
      <c r="D633" s="229" t="s">
        <v>151</v>
      </c>
      <c r="E633" s="44"/>
      <c r="F633" s="230" t="s">
        <v>1114</v>
      </c>
      <c r="G633" s="44"/>
      <c r="H633" s="44"/>
      <c r="I633" s="225"/>
      <c r="J633" s="44"/>
      <c r="K633" s="44"/>
      <c r="L633" s="48"/>
      <c r="M633" s="226"/>
      <c r="N633" s="227"/>
      <c r="O633" s="88"/>
      <c r="P633" s="88"/>
      <c r="Q633" s="88"/>
      <c r="R633" s="88"/>
      <c r="S633" s="88"/>
      <c r="T633" s="89"/>
      <c r="U633" s="42"/>
      <c r="V633" s="42"/>
      <c r="W633" s="42"/>
      <c r="X633" s="42"/>
      <c r="Y633" s="42"/>
      <c r="Z633" s="42"/>
      <c r="AA633" s="42"/>
      <c r="AB633" s="42"/>
      <c r="AC633" s="42"/>
      <c r="AD633" s="42"/>
      <c r="AE633" s="42"/>
      <c r="AT633" s="20" t="s">
        <v>151</v>
      </c>
      <c r="AU633" s="20" t="s">
        <v>89</v>
      </c>
    </row>
    <row r="634" s="13" customFormat="1">
      <c r="A634" s="13"/>
      <c r="B634" s="231"/>
      <c r="C634" s="232"/>
      <c r="D634" s="223" t="s">
        <v>153</v>
      </c>
      <c r="E634" s="233" t="s">
        <v>41</v>
      </c>
      <c r="F634" s="234" t="s">
        <v>1108</v>
      </c>
      <c r="G634" s="232"/>
      <c r="H634" s="235">
        <v>293.5</v>
      </c>
      <c r="I634" s="236"/>
      <c r="J634" s="232"/>
      <c r="K634" s="232"/>
      <c r="L634" s="237"/>
      <c r="M634" s="238"/>
      <c r="N634" s="239"/>
      <c r="O634" s="239"/>
      <c r="P634" s="239"/>
      <c r="Q634" s="239"/>
      <c r="R634" s="239"/>
      <c r="S634" s="239"/>
      <c r="T634" s="240"/>
      <c r="U634" s="13"/>
      <c r="V634" s="13"/>
      <c r="W634" s="13"/>
      <c r="X634" s="13"/>
      <c r="Y634" s="13"/>
      <c r="Z634" s="13"/>
      <c r="AA634" s="13"/>
      <c r="AB634" s="13"/>
      <c r="AC634" s="13"/>
      <c r="AD634" s="13"/>
      <c r="AE634" s="13"/>
      <c r="AT634" s="241" t="s">
        <v>153</v>
      </c>
      <c r="AU634" s="241" t="s">
        <v>89</v>
      </c>
      <c r="AV634" s="13" t="s">
        <v>89</v>
      </c>
      <c r="AW634" s="13" t="s">
        <v>42</v>
      </c>
      <c r="AX634" s="13" t="s">
        <v>87</v>
      </c>
      <c r="AY634" s="241" t="s">
        <v>125</v>
      </c>
    </row>
    <row r="635" s="2" customFormat="1" ht="33" customHeight="1">
      <c r="A635" s="42"/>
      <c r="B635" s="43"/>
      <c r="C635" s="209" t="s">
        <v>1115</v>
      </c>
      <c r="D635" s="209" t="s">
        <v>128</v>
      </c>
      <c r="E635" s="210" t="s">
        <v>1116</v>
      </c>
      <c r="F635" s="211" t="s">
        <v>1117</v>
      </c>
      <c r="G635" s="212" t="s">
        <v>752</v>
      </c>
      <c r="H635" s="213">
        <v>11</v>
      </c>
      <c r="I635" s="214"/>
      <c r="J635" s="215">
        <f>ROUND(I635*H635,2)</f>
        <v>0</v>
      </c>
      <c r="K635" s="216"/>
      <c r="L635" s="48"/>
      <c r="M635" s="217" t="s">
        <v>41</v>
      </c>
      <c r="N635" s="218" t="s">
        <v>51</v>
      </c>
      <c r="O635" s="88"/>
      <c r="P635" s="219">
        <f>O635*H635</f>
        <v>0</v>
      </c>
      <c r="Q635" s="219">
        <v>0.0016299999999999999</v>
      </c>
      <c r="R635" s="219">
        <f>Q635*H635</f>
        <v>0.017929999999999998</v>
      </c>
      <c r="S635" s="219">
        <v>0</v>
      </c>
      <c r="T635" s="220">
        <f>S635*H635</f>
        <v>0</v>
      </c>
      <c r="U635" s="42"/>
      <c r="V635" s="42"/>
      <c r="W635" s="42"/>
      <c r="X635" s="42"/>
      <c r="Y635" s="42"/>
      <c r="Z635" s="42"/>
      <c r="AA635" s="42"/>
      <c r="AB635" s="42"/>
      <c r="AC635" s="42"/>
      <c r="AD635" s="42"/>
      <c r="AE635" s="42"/>
      <c r="AR635" s="221" t="s">
        <v>147</v>
      </c>
      <c r="AT635" s="221" t="s">
        <v>128</v>
      </c>
      <c r="AU635" s="221" t="s">
        <v>89</v>
      </c>
      <c r="AY635" s="20" t="s">
        <v>125</v>
      </c>
      <c r="BE635" s="222">
        <f>IF(N635="základní",J635,0)</f>
        <v>0</v>
      </c>
      <c r="BF635" s="222">
        <f>IF(N635="snížená",J635,0)</f>
        <v>0</v>
      </c>
      <c r="BG635" s="222">
        <f>IF(N635="zákl. přenesená",J635,0)</f>
        <v>0</v>
      </c>
      <c r="BH635" s="222">
        <f>IF(N635="sníž. přenesená",J635,0)</f>
        <v>0</v>
      </c>
      <c r="BI635" s="222">
        <f>IF(N635="nulová",J635,0)</f>
        <v>0</v>
      </c>
      <c r="BJ635" s="20" t="s">
        <v>87</v>
      </c>
      <c r="BK635" s="222">
        <f>ROUND(I635*H635,2)</f>
        <v>0</v>
      </c>
      <c r="BL635" s="20" t="s">
        <v>147</v>
      </c>
      <c r="BM635" s="221" t="s">
        <v>1118</v>
      </c>
    </row>
    <row r="636" s="2" customFormat="1">
      <c r="A636" s="42"/>
      <c r="B636" s="43"/>
      <c r="C636" s="44"/>
      <c r="D636" s="223" t="s">
        <v>134</v>
      </c>
      <c r="E636" s="44"/>
      <c r="F636" s="224" t="s">
        <v>1117</v>
      </c>
      <c r="G636" s="44"/>
      <c r="H636" s="44"/>
      <c r="I636" s="225"/>
      <c r="J636" s="44"/>
      <c r="K636" s="44"/>
      <c r="L636" s="48"/>
      <c r="M636" s="226"/>
      <c r="N636" s="227"/>
      <c r="O636" s="88"/>
      <c r="P636" s="88"/>
      <c r="Q636" s="88"/>
      <c r="R636" s="88"/>
      <c r="S636" s="88"/>
      <c r="T636" s="89"/>
      <c r="U636" s="42"/>
      <c r="V636" s="42"/>
      <c r="W636" s="42"/>
      <c r="X636" s="42"/>
      <c r="Y636" s="42"/>
      <c r="Z636" s="42"/>
      <c r="AA636" s="42"/>
      <c r="AB636" s="42"/>
      <c r="AC636" s="42"/>
      <c r="AD636" s="42"/>
      <c r="AE636" s="42"/>
      <c r="AT636" s="20" t="s">
        <v>134</v>
      </c>
      <c r="AU636" s="20" t="s">
        <v>89</v>
      </c>
    </row>
    <row r="637" s="13" customFormat="1">
      <c r="A637" s="13"/>
      <c r="B637" s="231"/>
      <c r="C637" s="232"/>
      <c r="D637" s="223" t="s">
        <v>153</v>
      </c>
      <c r="E637" s="233" t="s">
        <v>41</v>
      </c>
      <c r="F637" s="234" t="s">
        <v>1119</v>
      </c>
      <c r="G637" s="232"/>
      <c r="H637" s="235">
        <v>11</v>
      </c>
      <c r="I637" s="236"/>
      <c r="J637" s="232"/>
      <c r="K637" s="232"/>
      <c r="L637" s="237"/>
      <c r="M637" s="238"/>
      <c r="N637" s="239"/>
      <c r="O637" s="239"/>
      <c r="P637" s="239"/>
      <c r="Q637" s="239"/>
      <c r="R637" s="239"/>
      <c r="S637" s="239"/>
      <c r="T637" s="240"/>
      <c r="U637" s="13"/>
      <c r="V637" s="13"/>
      <c r="W637" s="13"/>
      <c r="X637" s="13"/>
      <c r="Y637" s="13"/>
      <c r="Z637" s="13"/>
      <c r="AA637" s="13"/>
      <c r="AB637" s="13"/>
      <c r="AC637" s="13"/>
      <c r="AD637" s="13"/>
      <c r="AE637" s="13"/>
      <c r="AT637" s="241" t="s">
        <v>153</v>
      </c>
      <c r="AU637" s="241" t="s">
        <v>89</v>
      </c>
      <c r="AV637" s="13" t="s">
        <v>89</v>
      </c>
      <c r="AW637" s="13" t="s">
        <v>42</v>
      </c>
      <c r="AX637" s="13" t="s">
        <v>87</v>
      </c>
      <c r="AY637" s="241" t="s">
        <v>125</v>
      </c>
    </row>
    <row r="638" s="2" customFormat="1" ht="24.15" customHeight="1">
      <c r="A638" s="42"/>
      <c r="B638" s="43"/>
      <c r="C638" s="209" t="s">
        <v>1120</v>
      </c>
      <c r="D638" s="209" t="s">
        <v>128</v>
      </c>
      <c r="E638" s="210" t="s">
        <v>1121</v>
      </c>
      <c r="F638" s="211" t="s">
        <v>1122</v>
      </c>
      <c r="G638" s="212" t="s">
        <v>1123</v>
      </c>
      <c r="H638" s="213">
        <v>1</v>
      </c>
      <c r="I638" s="214"/>
      <c r="J638" s="215">
        <f>ROUND(I638*H638,2)</f>
        <v>0</v>
      </c>
      <c r="K638" s="216"/>
      <c r="L638" s="48"/>
      <c r="M638" s="217" t="s">
        <v>41</v>
      </c>
      <c r="N638" s="218" t="s">
        <v>51</v>
      </c>
      <c r="O638" s="88"/>
      <c r="P638" s="219">
        <f>O638*H638</f>
        <v>0</v>
      </c>
      <c r="Q638" s="219">
        <v>0</v>
      </c>
      <c r="R638" s="219">
        <f>Q638*H638</f>
        <v>0</v>
      </c>
      <c r="S638" s="219">
        <v>0</v>
      </c>
      <c r="T638" s="220">
        <f>S638*H638</f>
        <v>0</v>
      </c>
      <c r="U638" s="42"/>
      <c r="V638" s="42"/>
      <c r="W638" s="42"/>
      <c r="X638" s="42"/>
      <c r="Y638" s="42"/>
      <c r="Z638" s="42"/>
      <c r="AA638" s="42"/>
      <c r="AB638" s="42"/>
      <c r="AC638" s="42"/>
      <c r="AD638" s="42"/>
      <c r="AE638" s="42"/>
      <c r="AR638" s="221" t="s">
        <v>147</v>
      </c>
      <c r="AT638" s="221" t="s">
        <v>128</v>
      </c>
      <c r="AU638" s="221" t="s">
        <v>89</v>
      </c>
      <c r="AY638" s="20" t="s">
        <v>125</v>
      </c>
      <c r="BE638" s="222">
        <f>IF(N638="základní",J638,0)</f>
        <v>0</v>
      </c>
      <c r="BF638" s="222">
        <f>IF(N638="snížená",J638,0)</f>
        <v>0</v>
      </c>
      <c r="BG638" s="222">
        <f>IF(N638="zákl. přenesená",J638,0)</f>
        <v>0</v>
      </c>
      <c r="BH638" s="222">
        <f>IF(N638="sníž. přenesená",J638,0)</f>
        <v>0</v>
      </c>
      <c r="BI638" s="222">
        <f>IF(N638="nulová",J638,0)</f>
        <v>0</v>
      </c>
      <c r="BJ638" s="20" t="s">
        <v>87</v>
      </c>
      <c r="BK638" s="222">
        <f>ROUND(I638*H638,2)</f>
        <v>0</v>
      </c>
      <c r="BL638" s="20" t="s">
        <v>147</v>
      </c>
      <c r="BM638" s="221" t="s">
        <v>1124</v>
      </c>
    </row>
    <row r="639" s="2" customFormat="1">
      <c r="A639" s="42"/>
      <c r="B639" s="43"/>
      <c r="C639" s="44"/>
      <c r="D639" s="223" t="s">
        <v>134</v>
      </c>
      <c r="E639" s="44"/>
      <c r="F639" s="224" t="s">
        <v>1122</v>
      </c>
      <c r="G639" s="44"/>
      <c r="H639" s="44"/>
      <c r="I639" s="225"/>
      <c r="J639" s="44"/>
      <c r="K639" s="44"/>
      <c r="L639" s="48"/>
      <c r="M639" s="226"/>
      <c r="N639" s="227"/>
      <c r="O639" s="88"/>
      <c r="P639" s="88"/>
      <c r="Q639" s="88"/>
      <c r="R639" s="88"/>
      <c r="S639" s="88"/>
      <c r="T639" s="89"/>
      <c r="U639" s="42"/>
      <c r="V639" s="42"/>
      <c r="W639" s="42"/>
      <c r="X639" s="42"/>
      <c r="Y639" s="42"/>
      <c r="Z639" s="42"/>
      <c r="AA639" s="42"/>
      <c r="AB639" s="42"/>
      <c r="AC639" s="42"/>
      <c r="AD639" s="42"/>
      <c r="AE639" s="42"/>
      <c r="AT639" s="20" t="s">
        <v>134</v>
      </c>
      <c r="AU639" s="20" t="s">
        <v>89</v>
      </c>
    </row>
    <row r="640" s="2" customFormat="1" ht="16.5" customHeight="1">
      <c r="A640" s="42"/>
      <c r="B640" s="43"/>
      <c r="C640" s="209" t="s">
        <v>1125</v>
      </c>
      <c r="D640" s="209" t="s">
        <v>128</v>
      </c>
      <c r="E640" s="210" t="s">
        <v>1126</v>
      </c>
      <c r="F640" s="211" t="s">
        <v>1127</v>
      </c>
      <c r="G640" s="212" t="s">
        <v>1123</v>
      </c>
      <c r="H640" s="213">
        <v>1</v>
      </c>
      <c r="I640" s="214"/>
      <c r="J640" s="215">
        <f>ROUND(I640*H640,2)</f>
        <v>0</v>
      </c>
      <c r="K640" s="216"/>
      <c r="L640" s="48"/>
      <c r="M640" s="217" t="s">
        <v>41</v>
      </c>
      <c r="N640" s="218" t="s">
        <v>51</v>
      </c>
      <c r="O640" s="88"/>
      <c r="P640" s="219">
        <f>O640*H640</f>
        <v>0</v>
      </c>
      <c r="Q640" s="219">
        <v>0</v>
      </c>
      <c r="R640" s="219">
        <f>Q640*H640</f>
        <v>0</v>
      </c>
      <c r="S640" s="219">
        <v>0</v>
      </c>
      <c r="T640" s="220">
        <f>S640*H640</f>
        <v>0</v>
      </c>
      <c r="U640" s="42"/>
      <c r="V640" s="42"/>
      <c r="W640" s="42"/>
      <c r="X640" s="42"/>
      <c r="Y640" s="42"/>
      <c r="Z640" s="42"/>
      <c r="AA640" s="42"/>
      <c r="AB640" s="42"/>
      <c r="AC640" s="42"/>
      <c r="AD640" s="42"/>
      <c r="AE640" s="42"/>
      <c r="AR640" s="221" t="s">
        <v>147</v>
      </c>
      <c r="AT640" s="221" t="s">
        <v>128</v>
      </c>
      <c r="AU640" s="221" t="s">
        <v>89</v>
      </c>
      <c r="AY640" s="20" t="s">
        <v>125</v>
      </c>
      <c r="BE640" s="222">
        <f>IF(N640="základní",J640,0)</f>
        <v>0</v>
      </c>
      <c r="BF640" s="222">
        <f>IF(N640="snížená",J640,0)</f>
        <v>0</v>
      </c>
      <c r="BG640" s="222">
        <f>IF(N640="zákl. přenesená",J640,0)</f>
        <v>0</v>
      </c>
      <c r="BH640" s="222">
        <f>IF(N640="sníž. přenesená",J640,0)</f>
        <v>0</v>
      </c>
      <c r="BI640" s="222">
        <f>IF(N640="nulová",J640,0)</f>
        <v>0</v>
      </c>
      <c r="BJ640" s="20" t="s">
        <v>87</v>
      </c>
      <c r="BK640" s="222">
        <f>ROUND(I640*H640,2)</f>
        <v>0</v>
      </c>
      <c r="BL640" s="20" t="s">
        <v>147</v>
      </c>
      <c r="BM640" s="221" t="s">
        <v>1128</v>
      </c>
    </row>
    <row r="641" s="2" customFormat="1">
      <c r="A641" s="42"/>
      <c r="B641" s="43"/>
      <c r="C641" s="44"/>
      <c r="D641" s="223" t="s">
        <v>134</v>
      </c>
      <c r="E641" s="44"/>
      <c r="F641" s="224" t="s">
        <v>1127</v>
      </c>
      <c r="G641" s="44"/>
      <c r="H641" s="44"/>
      <c r="I641" s="225"/>
      <c r="J641" s="44"/>
      <c r="K641" s="44"/>
      <c r="L641" s="48"/>
      <c r="M641" s="226"/>
      <c r="N641" s="227"/>
      <c r="O641" s="88"/>
      <c r="P641" s="88"/>
      <c r="Q641" s="88"/>
      <c r="R641" s="88"/>
      <c r="S641" s="88"/>
      <c r="T641" s="89"/>
      <c r="U641" s="42"/>
      <c r="V641" s="42"/>
      <c r="W641" s="42"/>
      <c r="X641" s="42"/>
      <c r="Y641" s="42"/>
      <c r="Z641" s="42"/>
      <c r="AA641" s="42"/>
      <c r="AB641" s="42"/>
      <c r="AC641" s="42"/>
      <c r="AD641" s="42"/>
      <c r="AE641" s="42"/>
      <c r="AT641" s="20" t="s">
        <v>134</v>
      </c>
      <c r="AU641" s="20" t="s">
        <v>89</v>
      </c>
    </row>
    <row r="642" s="2" customFormat="1">
      <c r="A642" s="42"/>
      <c r="B642" s="43"/>
      <c r="C642" s="44"/>
      <c r="D642" s="223" t="s">
        <v>135</v>
      </c>
      <c r="E642" s="44"/>
      <c r="F642" s="228" t="s">
        <v>1129</v>
      </c>
      <c r="G642" s="44"/>
      <c r="H642" s="44"/>
      <c r="I642" s="225"/>
      <c r="J642" s="44"/>
      <c r="K642" s="44"/>
      <c r="L642" s="48"/>
      <c r="M642" s="226"/>
      <c r="N642" s="227"/>
      <c r="O642" s="88"/>
      <c r="P642" s="88"/>
      <c r="Q642" s="88"/>
      <c r="R642" s="88"/>
      <c r="S642" s="88"/>
      <c r="T642" s="89"/>
      <c r="U642" s="42"/>
      <c r="V642" s="42"/>
      <c r="W642" s="42"/>
      <c r="X642" s="42"/>
      <c r="Y642" s="42"/>
      <c r="Z642" s="42"/>
      <c r="AA642" s="42"/>
      <c r="AB642" s="42"/>
      <c r="AC642" s="42"/>
      <c r="AD642" s="42"/>
      <c r="AE642" s="42"/>
      <c r="AT642" s="20" t="s">
        <v>135</v>
      </c>
      <c r="AU642" s="20" t="s">
        <v>89</v>
      </c>
    </row>
    <row r="643" s="2" customFormat="1" ht="16.5" customHeight="1">
      <c r="A643" s="42"/>
      <c r="B643" s="43"/>
      <c r="C643" s="209" t="s">
        <v>1130</v>
      </c>
      <c r="D643" s="209" t="s">
        <v>128</v>
      </c>
      <c r="E643" s="210" t="s">
        <v>1131</v>
      </c>
      <c r="F643" s="211" t="s">
        <v>1132</v>
      </c>
      <c r="G643" s="212" t="s">
        <v>1123</v>
      </c>
      <c r="H643" s="213">
        <v>1</v>
      </c>
      <c r="I643" s="214"/>
      <c r="J643" s="215">
        <f>ROUND(I643*H643,2)</f>
        <v>0</v>
      </c>
      <c r="K643" s="216"/>
      <c r="L643" s="48"/>
      <c r="M643" s="217" t="s">
        <v>41</v>
      </c>
      <c r="N643" s="218" t="s">
        <v>51</v>
      </c>
      <c r="O643" s="88"/>
      <c r="P643" s="219">
        <f>O643*H643</f>
        <v>0</v>
      </c>
      <c r="Q643" s="219">
        <v>0</v>
      </c>
      <c r="R643" s="219">
        <f>Q643*H643</f>
        <v>0</v>
      </c>
      <c r="S643" s="219">
        <v>0.20000000000000001</v>
      </c>
      <c r="T643" s="220">
        <f>S643*H643</f>
        <v>0.20000000000000001</v>
      </c>
      <c r="U643" s="42"/>
      <c r="V643" s="42"/>
      <c r="W643" s="42"/>
      <c r="X643" s="42"/>
      <c r="Y643" s="42"/>
      <c r="Z643" s="42"/>
      <c r="AA643" s="42"/>
      <c r="AB643" s="42"/>
      <c r="AC643" s="42"/>
      <c r="AD643" s="42"/>
      <c r="AE643" s="42"/>
      <c r="AR643" s="221" t="s">
        <v>147</v>
      </c>
      <c r="AT643" s="221" t="s">
        <v>128</v>
      </c>
      <c r="AU643" s="221" t="s">
        <v>89</v>
      </c>
      <c r="AY643" s="20" t="s">
        <v>125</v>
      </c>
      <c r="BE643" s="222">
        <f>IF(N643="základní",J643,0)</f>
        <v>0</v>
      </c>
      <c r="BF643" s="222">
        <f>IF(N643="snížená",J643,0)</f>
        <v>0</v>
      </c>
      <c r="BG643" s="222">
        <f>IF(N643="zákl. přenesená",J643,0)</f>
        <v>0</v>
      </c>
      <c r="BH643" s="222">
        <f>IF(N643="sníž. přenesená",J643,0)</f>
        <v>0</v>
      </c>
      <c r="BI643" s="222">
        <f>IF(N643="nulová",J643,0)</f>
        <v>0</v>
      </c>
      <c r="BJ643" s="20" t="s">
        <v>87</v>
      </c>
      <c r="BK643" s="222">
        <f>ROUND(I643*H643,2)</f>
        <v>0</v>
      </c>
      <c r="BL643" s="20" t="s">
        <v>147</v>
      </c>
      <c r="BM643" s="221" t="s">
        <v>1133</v>
      </c>
    </row>
    <row r="644" s="2" customFormat="1">
      <c r="A644" s="42"/>
      <c r="B644" s="43"/>
      <c r="C644" s="44"/>
      <c r="D644" s="223" t="s">
        <v>134</v>
      </c>
      <c r="E644" s="44"/>
      <c r="F644" s="224" t="s">
        <v>1134</v>
      </c>
      <c r="G644" s="44"/>
      <c r="H644" s="44"/>
      <c r="I644" s="225"/>
      <c r="J644" s="44"/>
      <c r="K644" s="44"/>
      <c r="L644" s="48"/>
      <c r="M644" s="226"/>
      <c r="N644" s="227"/>
      <c r="O644" s="88"/>
      <c r="P644" s="88"/>
      <c r="Q644" s="88"/>
      <c r="R644" s="88"/>
      <c r="S644" s="88"/>
      <c r="T644" s="89"/>
      <c r="U644" s="42"/>
      <c r="V644" s="42"/>
      <c r="W644" s="42"/>
      <c r="X644" s="42"/>
      <c r="Y644" s="42"/>
      <c r="Z644" s="42"/>
      <c r="AA644" s="42"/>
      <c r="AB644" s="42"/>
      <c r="AC644" s="42"/>
      <c r="AD644" s="42"/>
      <c r="AE644" s="42"/>
      <c r="AT644" s="20" t="s">
        <v>134</v>
      </c>
      <c r="AU644" s="20" t="s">
        <v>89</v>
      </c>
    </row>
    <row r="645" s="2" customFormat="1">
      <c r="A645" s="42"/>
      <c r="B645" s="43"/>
      <c r="C645" s="44"/>
      <c r="D645" s="223" t="s">
        <v>135</v>
      </c>
      <c r="E645" s="44"/>
      <c r="F645" s="228" t="s">
        <v>1135</v>
      </c>
      <c r="G645" s="44"/>
      <c r="H645" s="44"/>
      <c r="I645" s="225"/>
      <c r="J645" s="44"/>
      <c r="K645" s="44"/>
      <c r="L645" s="48"/>
      <c r="M645" s="226"/>
      <c r="N645" s="227"/>
      <c r="O645" s="88"/>
      <c r="P645" s="88"/>
      <c r="Q645" s="88"/>
      <c r="R645" s="88"/>
      <c r="S645" s="88"/>
      <c r="T645" s="89"/>
      <c r="U645" s="42"/>
      <c r="V645" s="42"/>
      <c r="W645" s="42"/>
      <c r="X645" s="42"/>
      <c r="Y645" s="42"/>
      <c r="Z645" s="42"/>
      <c r="AA645" s="42"/>
      <c r="AB645" s="42"/>
      <c r="AC645" s="42"/>
      <c r="AD645" s="42"/>
      <c r="AE645" s="42"/>
      <c r="AT645" s="20" t="s">
        <v>135</v>
      </c>
      <c r="AU645" s="20" t="s">
        <v>89</v>
      </c>
    </row>
    <row r="646" s="13" customFormat="1">
      <c r="A646" s="13"/>
      <c r="B646" s="231"/>
      <c r="C646" s="232"/>
      <c r="D646" s="223" t="s">
        <v>153</v>
      </c>
      <c r="E646" s="233" t="s">
        <v>41</v>
      </c>
      <c r="F646" s="234" t="s">
        <v>87</v>
      </c>
      <c r="G646" s="232"/>
      <c r="H646" s="235">
        <v>1</v>
      </c>
      <c r="I646" s="236"/>
      <c r="J646" s="232"/>
      <c r="K646" s="232"/>
      <c r="L646" s="237"/>
      <c r="M646" s="238"/>
      <c r="N646" s="239"/>
      <c r="O646" s="239"/>
      <c r="P646" s="239"/>
      <c r="Q646" s="239"/>
      <c r="R646" s="239"/>
      <c r="S646" s="239"/>
      <c r="T646" s="240"/>
      <c r="U646" s="13"/>
      <c r="V646" s="13"/>
      <c r="W646" s="13"/>
      <c r="X646" s="13"/>
      <c r="Y646" s="13"/>
      <c r="Z646" s="13"/>
      <c r="AA646" s="13"/>
      <c r="AB646" s="13"/>
      <c r="AC646" s="13"/>
      <c r="AD646" s="13"/>
      <c r="AE646" s="13"/>
      <c r="AT646" s="241" t="s">
        <v>153</v>
      </c>
      <c r="AU646" s="241" t="s">
        <v>89</v>
      </c>
      <c r="AV646" s="13" t="s">
        <v>89</v>
      </c>
      <c r="AW646" s="13" t="s">
        <v>42</v>
      </c>
      <c r="AX646" s="13" t="s">
        <v>87</v>
      </c>
      <c r="AY646" s="241" t="s">
        <v>125</v>
      </c>
    </row>
    <row r="647" s="12" customFormat="1" ht="22.8" customHeight="1">
      <c r="A647" s="12"/>
      <c r="B647" s="193"/>
      <c r="C647" s="194"/>
      <c r="D647" s="195" t="s">
        <v>79</v>
      </c>
      <c r="E647" s="207" t="s">
        <v>175</v>
      </c>
      <c r="F647" s="207" t="s">
        <v>1136</v>
      </c>
      <c r="G647" s="194"/>
      <c r="H647" s="194"/>
      <c r="I647" s="197"/>
      <c r="J647" s="208">
        <f>BK647</f>
        <v>0</v>
      </c>
      <c r="K647" s="194"/>
      <c r="L647" s="199"/>
      <c r="M647" s="200"/>
      <c r="N647" s="201"/>
      <c r="O647" s="201"/>
      <c r="P647" s="202">
        <f>SUM(P648:P677)</f>
        <v>0</v>
      </c>
      <c r="Q647" s="201"/>
      <c r="R647" s="202">
        <f>SUM(R648:R677)</f>
        <v>3.9907999999999997</v>
      </c>
      <c r="S647" s="201"/>
      <c r="T647" s="203">
        <f>SUM(T648:T677)</f>
        <v>44.32</v>
      </c>
      <c r="U647" s="12"/>
      <c r="V647" s="12"/>
      <c r="W647" s="12"/>
      <c r="X647" s="12"/>
      <c r="Y647" s="12"/>
      <c r="Z647" s="12"/>
      <c r="AA647" s="12"/>
      <c r="AB647" s="12"/>
      <c r="AC647" s="12"/>
      <c r="AD647" s="12"/>
      <c r="AE647" s="12"/>
      <c r="AR647" s="204" t="s">
        <v>87</v>
      </c>
      <c r="AT647" s="205" t="s">
        <v>79</v>
      </c>
      <c r="AU647" s="205" t="s">
        <v>87</v>
      </c>
      <c r="AY647" s="204" t="s">
        <v>125</v>
      </c>
      <c r="BK647" s="206">
        <f>SUM(BK648:BK677)</f>
        <v>0</v>
      </c>
    </row>
    <row r="648" s="2" customFormat="1" ht="24.15" customHeight="1">
      <c r="A648" s="42"/>
      <c r="B648" s="43"/>
      <c r="C648" s="209" t="s">
        <v>1137</v>
      </c>
      <c r="D648" s="209" t="s">
        <v>128</v>
      </c>
      <c r="E648" s="210" t="s">
        <v>1138</v>
      </c>
      <c r="F648" s="211" t="s">
        <v>1139</v>
      </c>
      <c r="G648" s="212" t="s">
        <v>435</v>
      </c>
      <c r="H648" s="213">
        <v>20</v>
      </c>
      <c r="I648" s="214"/>
      <c r="J648" s="215">
        <f>ROUND(I648*H648,2)</f>
        <v>0</v>
      </c>
      <c r="K648" s="216"/>
      <c r="L648" s="48"/>
      <c r="M648" s="217" t="s">
        <v>41</v>
      </c>
      <c r="N648" s="218" t="s">
        <v>51</v>
      </c>
      <c r="O648" s="88"/>
      <c r="P648" s="219">
        <f>O648*H648</f>
        <v>0</v>
      </c>
      <c r="Q648" s="219">
        <v>0.18292</v>
      </c>
      <c r="R648" s="219">
        <f>Q648*H648</f>
        <v>3.6583999999999999</v>
      </c>
      <c r="S648" s="219">
        <v>0</v>
      </c>
      <c r="T648" s="220">
        <f>S648*H648</f>
        <v>0</v>
      </c>
      <c r="U648" s="42"/>
      <c r="V648" s="42"/>
      <c r="W648" s="42"/>
      <c r="X648" s="42"/>
      <c r="Y648" s="42"/>
      <c r="Z648" s="42"/>
      <c r="AA648" s="42"/>
      <c r="AB648" s="42"/>
      <c r="AC648" s="42"/>
      <c r="AD648" s="42"/>
      <c r="AE648" s="42"/>
      <c r="AR648" s="221" t="s">
        <v>147</v>
      </c>
      <c r="AT648" s="221" t="s">
        <v>128</v>
      </c>
      <c r="AU648" s="221" t="s">
        <v>89</v>
      </c>
      <c r="AY648" s="20" t="s">
        <v>125</v>
      </c>
      <c r="BE648" s="222">
        <f>IF(N648="základní",J648,0)</f>
        <v>0</v>
      </c>
      <c r="BF648" s="222">
        <f>IF(N648="snížená",J648,0)</f>
        <v>0</v>
      </c>
      <c r="BG648" s="222">
        <f>IF(N648="zákl. přenesená",J648,0)</f>
        <v>0</v>
      </c>
      <c r="BH648" s="222">
        <f>IF(N648="sníž. přenesená",J648,0)</f>
        <v>0</v>
      </c>
      <c r="BI648" s="222">
        <f>IF(N648="nulová",J648,0)</f>
        <v>0</v>
      </c>
      <c r="BJ648" s="20" t="s">
        <v>87</v>
      </c>
      <c r="BK648" s="222">
        <f>ROUND(I648*H648,2)</f>
        <v>0</v>
      </c>
      <c r="BL648" s="20" t="s">
        <v>147</v>
      </c>
      <c r="BM648" s="221" t="s">
        <v>1140</v>
      </c>
    </row>
    <row r="649" s="2" customFormat="1">
      <c r="A649" s="42"/>
      <c r="B649" s="43"/>
      <c r="C649" s="44"/>
      <c r="D649" s="223" t="s">
        <v>134</v>
      </c>
      <c r="E649" s="44"/>
      <c r="F649" s="224" t="s">
        <v>1141</v>
      </c>
      <c r="G649" s="44"/>
      <c r="H649" s="44"/>
      <c r="I649" s="225"/>
      <c r="J649" s="44"/>
      <c r="K649" s="44"/>
      <c r="L649" s="48"/>
      <c r="M649" s="226"/>
      <c r="N649" s="227"/>
      <c r="O649" s="88"/>
      <c r="P649" s="88"/>
      <c r="Q649" s="88"/>
      <c r="R649" s="88"/>
      <c r="S649" s="88"/>
      <c r="T649" s="89"/>
      <c r="U649" s="42"/>
      <c r="V649" s="42"/>
      <c r="W649" s="42"/>
      <c r="X649" s="42"/>
      <c r="Y649" s="42"/>
      <c r="Z649" s="42"/>
      <c r="AA649" s="42"/>
      <c r="AB649" s="42"/>
      <c r="AC649" s="42"/>
      <c r="AD649" s="42"/>
      <c r="AE649" s="42"/>
      <c r="AT649" s="20" t="s">
        <v>134</v>
      </c>
      <c r="AU649" s="20" t="s">
        <v>89</v>
      </c>
    </row>
    <row r="650" s="2" customFormat="1">
      <c r="A650" s="42"/>
      <c r="B650" s="43"/>
      <c r="C650" s="44"/>
      <c r="D650" s="229" t="s">
        <v>151</v>
      </c>
      <c r="E650" s="44"/>
      <c r="F650" s="230" t="s">
        <v>1142</v>
      </c>
      <c r="G650" s="44"/>
      <c r="H650" s="44"/>
      <c r="I650" s="225"/>
      <c r="J650" s="44"/>
      <c r="K650" s="44"/>
      <c r="L650" s="48"/>
      <c r="M650" s="226"/>
      <c r="N650" s="227"/>
      <c r="O650" s="88"/>
      <c r="P650" s="88"/>
      <c r="Q650" s="88"/>
      <c r="R650" s="88"/>
      <c r="S650" s="88"/>
      <c r="T650" s="89"/>
      <c r="U650" s="42"/>
      <c r="V650" s="42"/>
      <c r="W650" s="42"/>
      <c r="X650" s="42"/>
      <c r="Y650" s="42"/>
      <c r="Z650" s="42"/>
      <c r="AA650" s="42"/>
      <c r="AB650" s="42"/>
      <c r="AC650" s="42"/>
      <c r="AD650" s="42"/>
      <c r="AE650" s="42"/>
      <c r="AT650" s="20" t="s">
        <v>151</v>
      </c>
      <c r="AU650" s="20" t="s">
        <v>89</v>
      </c>
    </row>
    <row r="651" s="13" customFormat="1">
      <c r="A651" s="13"/>
      <c r="B651" s="231"/>
      <c r="C651" s="232"/>
      <c r="D651" s="223" t="s">
        <v>153</v>
      </c>
      <c r="E651" s="233" t="s">
        <v>41</v>
      </c>
      <c r="F651" s="234" t="s">
        <v>1143</v>
      </c>
      <c r="G651" s="232"/>
      <c r="H651" s="235">
        <v>20</v>
      </c>
      <c r="I651" s="236"/>
      <c r="J651" s="232"/>
      <c r="K651" s="232"/>
      <c r="L651" s="237"/>
      <c r="M651" s="238"/>
      <c r="N651" s="239"/>
      <c r="O651" s="239"/>
      <c r="P651" s="239"/>
      <c r="Q651" s="239"/>
      <c r="R651" s="239"/>
      <c r="S651" s="239"/>
      <c r="T651" s="240"/>
      <c r="U651" s="13"/>
      <c r="V651" s="13"/>
      <c r="W651" s="13"/>
      <c r="X651" s="13"/>
      <c r="Y651" s="13"/>
      <c r="Z651" s="13"/>
      <c r="AA651" s="13"/>
      <c r="AB651" s="13"/>
      <c r="AC651" s="13"/>
      <c r="AD651" s="13"/>
      <c r="AE651" s="13"/>
      <c r="AT651" s="241" t="s">
        <v>153</v>
      </c>
      <c r="AU651" s="241" t="s">
        <v>89</v>
      </c>
      <c r="AV651" s="13" t="s">
        <v>89</v>
      </c>
      <c r="AW651" s="13" t="s">
        <v>42</v>
      </c>
      <c r="AX651" s="13" t="s">
        <v>87</v>
      </c>
      <c r="AY651" s="241" t="s">
        <v>125</v>
      </c>
    </row>
    <row r="652" s="2" customFormat="1" ht="24.15" customHeight="1">
      <c r="A652" s="42"/>
      <c r="B652" s="43"/>
      <c r="C652" s="209" t="s">
        <v>1144</v>
      </c>
      <c r="D652" s="209" t="s">
        <v>128</v>
      </c>
      <c r="E652" s="210" t="s">
        <v>1145</v>
      </c>
      <c r="F652" s="211" t="s">
        <v>1146</v>
      </c>
      <c r="G652" s="212" t="s">
        <v>435</v>
      </c>
      <c r="H652" s="213">
        <v>554</v>
      </c>
      <c r="I652" s="214"/>
      <c r="J652" s="215">
        <f>ROUND(I652*H652,2)</f>
        <v>0</v>
      </c>
      <c r="K652" s="216"/>
      <c r="L652" s="48"/>
      <c r="M652" s="217" t="s">
        <v>41</v>
      </c>
      <c r="N652" s="218" t="s">
        <v>51</v>
      </c>
      <c r="O652" s="88"/>
      <c r="P652" s="219">
        <f>O652*H652</f>
        <v>0</v>
      </c>
      <c r="Q652" s="219">
        <v>0</v>
      </c>
      <c r="R652" s="219">
        <f>Q652*H652</f>
        <v>0</v>
      </c>
      <c r="S652" s="219">
        <v>0</v>
      </c>
      <c r="T652" s="220">
        <f>S652*H652</f>
        <v>0</v>
      </c>
      <c r="U652" s="42"/>
      <c r="V652" s="42"/>
      <c r="W652" s="42"/>
      <c r="X652" s="42"/>
      <c r="Y652" s="42"/>
      <c r="Z652" s="42"/>
      <c r="AA652" s="42"/>
      <c r="AB652" s="42"/>
      <c r="AC652" s="42"/>
      <c r="AD652" s="42"/>
      <c r="AE652" s="42"/>
      <c r="AR652" s="221" t="s">
        <v>147</v>
      </c>
      <c r="AT652" s="221" t="s">
        <v>128</v>
      </c>
      <c r="AU652" s="221" t="s">
        <v>89</v>
      </c>
      <c r="AY652" s="20" t="s">
        <v>125</v>
      </c>
      <c r="BE652" s="222">
        <f>IF(N652="základní",J652,0)</f>
        <v>0</v>
      </c>
      <c r="BF652" s="222">
        <f>IF(N652="snížená",J652,0)</f>
        <v>0</v>
      </c>
      <c r="BG652" s="222">
        <f>IF(N652="zákl. přenesená",J652,0)</f>
        <v>0</v>
      </c>
      <c r="BH652" s="222">
        <f>IF(N652="sníž. přenesená",J652,0)</f>
        <v>0</v>
      </c>
      <c r="BI652" s="222">
        <f>IF(N652="nulová",J652,0)</f>
        <v>0</v>
      </c>
      <c r="BJ652" s="20" t="s">
        <v>87</v>
      </c>
      <c r="BK652" s="222">
        <f>ROUND(I652*H652,2)</f>
        <v>0</v>
      </c>
      <c r="BL652" s="20" t="s">
        <v>147</v>
      </c>
      <c r="BM652" s="221" t="s">
        <v>1147</v>
      </c>
    </row>
    <row r="653" s="2" customFormat="1">
      <c r="A653" s="42"/>
      <c r="B653" s="43"/>
      <c r="C653" s="44"/>
      <c r="D653" s="223" t="s">
        <v>134</v>
      </c>
      <c r="E653" s="44"/>
      <c r="F653" s="224" t="s">
        <v>1148</v>
      </c>
      <c r="G653" s="44"/>
      <c r="H653" s="44"/>
      <c r="I653" s="225"/>
      <c r="J653" s="44"/>
      <c r="K653" s="44"/>
      <c r="L653" s="48"/>
      <c r="M653" s="226"/>
      <c r="N653" s="227"/>
      <c r="O653" s="88"/>
      <c r="P653" s="88"/>
      <c r="Q653" s="88"/>
      <c r="R653" s="88"/>
      <c r="S653" s="88"/>
      <c r="T653" s="89"/>
      <c r="U653" s="42"/>
      <c r="V653" s="42"/>
      <c r="W653" s="42"/>
      <c r="X653" s="42"/>
      <c r="Y653" s="42"/>
      <c r="Z653" s="42"/>
      <c r="AA653" s="42"/>
      <c r="AB653" s="42"/>
      <c r="AC653" s="42"/>
      <c r="AD653" s="42"/>
      <c r="AE653" s="42"/>
      <c r="AT653" s="20" t="s">
        <v>134</v>
      </c>
      <c r="AU653" s="20" t="s">
        <v>89</v>
      </c>
    </row>
    <row r="654" s="2" customFormat="1">
      <c r="A654" s="42"/>
      <c r="B654" s="43"/>
      <c r="C654" s="44"/>
      <c r="D654" s="229" t="s">
        <v>151</v>
      </c>
      <c r="E654" s="44"/>
      <c r="F654" s="230" t="s">
        <v>1149</v>
      </c>
      <c r="G654" s="44"/>
      <c r="H654" s="44"/>
      <c r="I654" s="225"/>
      <c r="J654" s="44"/>
      <c r="K654" s="44"/>
      <c r="L654" s="48"/>
      <c r="M654" s="226"/>
      <c r="N654" s="227"/>
      <c r="O654" s="88"/>
      <c r="P654" s="88"/>
      <c r="Q654" s="88"/>
      <c r="R654" s="88"/>
      <c r="S654" s="88"/>
      <c r="T654" s="89"/>
      <c r="U654" s="42"/>
      <c r="V654" s="42"/>
      <c r="W654" s="42"/>
      <c r="X654" s="42"/>
      <c r="Y654" s="42"/>
      <c r="Z654" s="42"/>
      <c r="AA654" s="42"/>
      <c r="AB654" s="42"/>
      <c r="AC654" s="42"/>
      <c r="AD654" s="42"/>
      <c r="AE654" s="42"/>
      <c r="AT654" s="20" t="s">
        <v>151</v>
      </c>
      <c r="AU654" s="20" t="s">
        <v>89</v>
      </c>
    </row>
    <row r="655" s="13" customFormat="1">
      <c r="A655" s="13"/>
      <c r="B655" s="231"/>
      <c r="C655" s="232"/>
      <c r="D655" s="223" t="s">
        <v>153</v>
      </c>
      <c r="E655" s="233" t="s">
        <v>41</v>
      </c>
      <c r="F655" s="234" t="s">
        <v>1150</v>
      </c>
      <c r="G655" s="232"/>
      <c r="H655" s="235">
        <v>493</v>
      </c>
      <c r="I655" s="236"/>
      <c r="J655" s="232"/>
      <c r="K655" s="232"/>
      <c r="L655" s="237"/>
      <c r="M655" s="238"/>
      <c r="N655" s="239"/>
      <c r="O655" s="239"/>
      <c r="P655" s="239"/>
      <c r="Q655" s="239"/>
      <c r="R655" s="239"/>
      <c r="S655" s="239"/>
      <c r="T655" s="240"/>
      <c r="U655" s="13"/>
      <c r="V655" s="13"/>
      <c r="W655" s="13"/>
      <c r="X655" s="13"/>
      <c r="Y655" s="13"/>
      <c r="Z655" s="13"/>
      <c r="AA655" s="13"/>
      <c r="AB655" s="13"/>
      <c r="AC655" s="13"/>
      <c r="AD655" s="13"/>
      <c r="AE655" s="13"/>
      <c r="AT655" s="241" t="s">
        <v>153</v>
      </c>
      <c r="AU655" s="241" t="s">
        <v>89</v>
      </c>
      <c r="AV655" s="13" t="s">
        <v>89</v>
      </c>
      <c r="AW655" s="13" t="s">
        <v>42</v>
      </c>
      <c r="AX655" s="13" t="s">
        <v>80</v>
      </c>
      <c r="AY655" s="241" t="s">
        <v>125</v>
      </c>
    </row>
    <row r="656" s="13" customFormat="1">
      <c r="A656" s="13"/>
      <c r="B656" s="231"/>
      <c r="C656" s="232"/>
      <c r="D656" s="223" t="s">
        <v>153</v>
      </c>
      <c r="E656" s="233" t="s">
        <v>41</v>
      </c>
      <c r="F656" s="234" t="s">
        <v>1151</v>
      </c>
      <c r="G656" s="232"/>
      <c r="H656" s="235">
        <v>61</v>
      </c>
      <c r="I656" s="236"/>
      <c r="J656" s="232"/>
      <c r="K656" s="232"/>
      <c r="L656" s="237"/>
      <c r="M656" s="238"/>
      <c r="N656" s="239"/>
      <c r="O656" s="239"/>
      <c r="P656" s="239"/>
      <c r="Q656" s="239"/>
      <c r="R656" s="239"/>
      <c r="S656" s="239"/>
      <c r="T656" s="240"/>
      <c r="U656" s="13"/>
      <c r="V656" s="13"/>
      <c r="W656" s="13"/>
      <c r="X656" s="13"/>
      <c r="Y656" s="13"/>
      <c r="Z656" s="13"/>
      <c r="AA656" s="13"/>
      <c r="AB656" s="13"/>
      <c r="AC656" s="13"/>
      <c r="AD656" s="13"/>
      <c r="AE656" s="13"/>
      <c r="AT656" s="241" t="s">
        <v>153</v>
      </c>
      <c r="AU656" s="241" t="s">
        <v>89</v>
      </c>
      <c r="AV656" s="13" t="s">
        <v>89</v>
      </c>
      <c r="AW656" s="13" t="s">
        <v>42</v>
      </c>
      <c r="AX656" s="13" t="s">
        <v>80</v>
      </c>
      <c r="AY656" s="241" t="s">
        <v>125</v>
      </c>
    </row>
    <row r="657" s="14" customFormat="1">
      <c r="A657" s="14"/>
      <c r="B657" s="242"/>
      <c r="C657" s="243"/>
      <c r="D657" s="223" t="s">
        <v>153</v>
      </c>
      <c r="E657" s="244" t="s">
        <v>41</v>
      </c>
      <c r="F657" s="245" t="s">
        <v>290</v>
      </c>
      <c r="G657" s="243"/>
      <c r="H657" s="246">
        <v>554</v>
      </c>
      <c r="I657" s="247"/>
      <c r="J657" s="243"/>
      <c r="K657" s="243"/>
      <c r="L657" s="248"/>
      <c r="M657" s="249"/>
      <c r="N657" s="250"/>
      <c r="O657" s="250"/>
      <c r="P657" s="250"/>
      <c r="Q657" s="250"/>
      <c r="R657" s="250"/>
      <c r="S657" s="250"/>
      <c r="T657" s="251"/>
      <c r="U657" s="14"/>
      <c r="V657" s="14"/>
      <c r="W657" s="14"/>
      <c r="X657" s="14"/>
      <c r="Y657" s="14"/>
      <c r="Z657" s="14"/>
      <c r="AA657" s="14"/>
      <c r="AB657" s="14"/>
      <c r="AC657" s="14"/>
      <c r="AD657" s="14"/>
      <c r="AE657" s="14"/>
      <c r="AT657" s="252" t="s">
        <v>153</v>
      </c>
      <c r="AU657" s="252" t="s">
        <v>89</v>
      </c>
      <c r="AV657" s="14" t="s">
        <v>147</v>
      </c>
      <c r="AW657" s="14" t="s">
        <v>42</v>
      </c>
      <c r="AX657" s="14" t="s">
        <v>87</v>
      </c>
      <c r="AY657" s="252" t="s">
        <v>125</v>
      </c>
    </row>
    <row r="658" s="2" customFormat="1" ht="33" customHeight="1">
      <c r="A658" s="42"/>
      <c r="B658" s="43"/>
      <c r="C658" s="209" t="s">
        <v>1152</v>
      </c>
      <c r="D658" s="209" t="s">
        <v>128</v>
      </c>
      <c r="E658" s="210" t="s">
        <v>1153</v>
      </c>
      <c r="F658" s="211" t="s">
        <v>1154</v>
      </c>
      <c r="G658" s="212" t="s">
        <v>435</v>
      </c>
      <c r="H658" s="213">
        <v>554</v>
      </c>
      <c r="I658" s="214"/>
      <c r="J658" s="215">
        <f>ROUND(I658*H658,2)</f>
        <v>0</v>
      </c>
      <c r="K658" s="216"/>
      <c r="L658" s="48"/>
      <c r="M658" s="217" t="s">
        <v>41</v>
      </c>
      <c r="N658" s="218" t="s">
        <v>51</v>
      </c>
      <c r="O658" s="88"/>
      <c r="P658" s="219">
        <f>O658*H658</f>
        <v>0</v>
      </c>
      <c r="Q658" s="219">
        <v>0.00059999999999999995</v>
      </c>
      <c r="R658" s="219">
        <f>Q658*H658</f>
        <v>0.33239999999999997</v>
      </c>
      <c r="S658" s="219">
        <v>0</v>
      </c>
      <c r="T658" s="220">
        <f>S658*H658</f>
        <v>0</v>
      </c>
      <c r="U658" s="42"/>
      <c r="V658" s="42"/>
      <c r="W658" s="42"/>
      <c r="X658" s="42"/>
      <c r="Y658" s="42"/>
      <c r="Z658" s="42"/>
      <c r="AA658" s="42"/>
      <c r="AB658" s="42"/>
      <c r="AC658" s="42"/>
      <c r="AD658" s="42"/>
      <c r="AE658" s="42"/>
      <c r="AR658" s="221" t="s">
        <v>147</v>
      </c>
      <c r="AT658" s="221" t="s">
        <v>128</v>
      </c>
      <c r="AU658" s="221" t="s">
        <v>89</v>
      </c>
      <c r="AY658" s="20" t="s">
        <v>125</v>
      </c>
      <c r="BE658" s="222">
        <f>IF(N658="základní",J658,0)</f>
        <v>0</v>
      </c>
      <c r="BF658" s="222">
        <f>IF(N658="snížená",J658,0)</f>
        <v>0</v>
      </c>
      <c r="BG658" s="222">
        <f>IF(N658="zákl. přenesená",J658,0)</f>
        <v>0</v>
      </c>
      <c r="BH658" s="222">
        <f>IF(N658="sníž. přenesená",J658,0)</f>
        <v>0</v>
      </c>
      <c r="BI658" s="222">
        <f>IF(N658="nulová",J658,0)</f>
        <v>0</v>
      </c>
      <c r="BJ658" s="20" t="s">
        <v>87</v>
      </c>
      <c r="BK658" s="222">
        <f>ROUND(I658*H658,2)</f>
        <v>0</v>
      </c>
      <c r="BL658" s="20" t="s">
        <v>147</v>
      </c>
      <c r="BM658" s="221" t="s">
        <v>1155</v>
      </c>
    </row>
    <row r="659" s="2" customFormat="1">
      <c r="A659" s="42"/>
      <c r="B659" s="43"/>
      <c r="C659" s="44"/>
      <c r="D659" s="223" t="s">
        <v>134</v>
      </c>
      <c r="E659" s="44"/>
      <c r="F659" s="224" t="s">
        <v>1156</v>
      </c>
      <c r="G659" s="44"/>
      <c r="H659" s="44"/>
      <c r="I659" s="225"/>
      <c r="J659" s="44"/>
      <c r="K659" s="44"/>
      <c r="L659" s="48"/>
      <c r="M659" s="226"/>
      <c r="N659" s="227"/>
      <c r="O659" s="88"/>
      <c r="P659" s="88"/>
      <c r="Q659" s="88"/>
      <c r="R659" s="88"/>
      <c r="S659" s="88"/>
      <c r="T659" s="89"/>
      <c r="U659" s="42"/>
      <c r="V659" s="42"/>
      <c r="W659" s="42"/>
      <c r="X659" s="42"/>
      <c r="Y659" s="42"/>
      <c r="Z659" s="42"/>
      <c r="AA659" s="42"/>
      <c r="AB659" s="42"/>
      <c r="AC659" s="42"/>
      <c r="AD659" s="42"/>
      <c r="AE659" s="42"/>
      <c r="AT659" s="20" t="s">
        <v>134</v>
      </c>
      <c r="AU659" s="20" t="s">
        <v>89</v>
      </c>
    </row>
    <row r="660" s="2" customFormat="1">
      <c r="A660" s="42"/>
      <c r="B660" s="43"/>
      <c r="C660" s="44"/>
      <c r="D660" s="229" t="s">
        <v>151</v>
      </c>
      <c r="E660" s="44"/>
      <c r="F660" s="230" t="s">
        <v>1157</v>
      </c>
      <c r="G660" s="44"/>
      <c r="H660" s="44"/>
      <c r="I660" s="225"/>
      <c r="J660" s="44"/>
      <c r="K660" s="44"/>
      <c r="L660" s="48"/>
      <c r="M660" s="226"/>
      <c r="N660" s="227"/>
      <c r="O660" s="88"/>
      <c r="P660" s="88"/>
      <c r="Q660" s="88"/>
      <c r="R660" s="88"/>
      <c r="S660" s="88"/>
      <c r="T660" s="89"/>
      <c r="U660" s="42"/>
      <c r="V660" s="42"/>
      <c r="W660" s="42"/>
      <c r="X660" s="42"/>
      <c r="Y660" s="42"/>
      <c r="Z660" s="42"/>
      <c r="AA660" s="42"/>
      <c r="AB660" s="42"/>
      <c r="AC660" s="42"/>
      <c r="AD660" s="42"/>
      <c r="AE660" s="42"/>
      <c r="AT660" s="20" t="s">
        <v>151</v>
      </c>
      <c r="AU660" s="20" t="s">
        <v>89</v>
      </c>
    </row>
    <row r="661" s="13" customFormat="1">
      <c r="A661" s="13"/>
      <c r="B661" s="231"/>
      <c r="C661" s="232"/>
      <c r="D661" s="223" t="s">
        <v>153</v>
      </c>
      <c r="E661" s="233" t="s">
        <v>41</v>
      </c>
      <c r="F661" s="234" t="s">
        <v>1150</v>
      </c>
      <c r="G661" s="232"/>
      <c r="H661" s="235">
        <v>493</v>
      </c>
      <c r="I661" s="236"/>
      <c r="J661" s="232"/>
      <c r="K661" s="232"/>
      <c r="L661" s="237"/>
      <c r="M661" s="238"/>
      <c r="N661" s="239"/>
      <c r="O661" s="239"/>
      <c r="P661" s="239"/>
      <c r="Q661" s="239"/>
      <c r="R661" s="239"/>
      <c r="S661" s="239"/>
      <c r="T661" s="240"/>
      <c r="U661" s="13"/>
      <c r="V661" s="13"/>
      <c r="W661" s="13"/>
      <c r="X661" s="13"/>
      <c r="Y661" s="13"/>
      <c r="Z661" s="13"/>
      <c r="AA661" s="13"/>
      <c r="AB661" s="13"/>
      <c r="AC661" s="13"/>
      <c r="AD661" s="13"/>
      <c r="AE661" s="13"/>
      <c r="AT661" s="241" t="s">
        <v>153</v>
      </c>
      <c r="AU661" s="241" t="s">
        <v>89</v>
      </c>
      <c r="AV661" s="13" t="s">
        <v>89</v>
      </c>
      <c r="AW661" s="13" t="s">
        <v>42</v>
      </c>
      <c r="AX661" s="13" t="s">
        <v>80</v>
      </c>
      <c r="AY661" s="241" t="s">
        <v>125</v>
      </c>
    </row>
    <row r="662" s="13" customFormat="1">
      <c r="A662" s="13"/>
      <c r="B662" s="231"/>
      <c r="C662" s="232"/>
      <c r="D662" s="223" t="s">
        <v>153</v>
      </c>
      <c r="E662" s="233" t="s">
        <v>41</v>
      </c>
      <c r="F662" s="234" t="s">
        <v>1151</v>
      </c>
      <c r="G662" s="232"/>
      <c r="H662" s="235">
        <v>61</v>
      </c>
      <c r="I662" s="236"/>
      <c r="J662" s="232"/>
      <c r="K662" s="232"/>
      <c r="L662" s="237"/>
      <c r="M662" s="238"/>
      <c r="N662" s="239"/>
      <c r="O662" s="239"/>
      <c r="P662" s="239"/>
      <c r="Q662" s="239"/>
      <c r="R662" s="239"/>
      <c r="S662" s="239"/>
      <c r="T662" s="240"/>
      <c r="U662" s="13"/>
      <c r="V662" s="13"/>
      <c r="W662" s="13"/>
      <c r="X662" s="13"/>
      <c r="Y662" s="13"/>
      <c r="Z662" s="13"/>
      <c r="AA662" s="13"/>
      <c r="AB662" s="13"/>
      <c r="AC662" s="13"/>
      <c r="AD662" s="13"/>
      <c r="AE662" s="13"/>
      <c r="AT662" s="241" t="s">
        <v>153</v>
      </c>
      <c r="AU662" s="241" t="s">
        <v>89</v>
      </c>
      <c r="AV662" s="13" t="s">
        <v>89</v>
      </c>
      <c r="AW662" s="13" t="s">
        <v>42</v>
      </c>
      <c r="AX662" s="13" t="s">
        <v>80</v>
      </c>
      <c r="AY662" s="241" t="s">
        <v>125</v>
      </c>
    </row>
    <row r="663" s="14" customFormat="1">
      <c r="A663" s="14"/>
      <c r="B663" s="242"/>
      <c r="C663" s="243"/>
      <c r="D663" s="223" t="s">
        <v>153</v>
      </c>
      <c r="E663" s="244" t="s">
        <v>41</v>
      </c>
      <c r="F663" s="245" t="s">
        <v>290</v>
      </c>
      <c r="G663" s="243"/>
      <c r="H663" s="246">
        <v>554</v>
      </c>
      <c r="I663" s="247"/>
      <c r="J663" s="243"/>
      <c r="K663" s="243"/>
      <c r="L663" s="248"/>
      <c r="M663" s="249"/>
      <c r="N663" s="250"/>
      <c r="O663" s="250"/>
      <c r="P663" s="250"/>
      <c r="Q663" s="250"/>
      <c r="R663" s="250"/>
      <c r="S663" s="250"/>
      <c r="T663" s="251"/>
      <c r="U663" s="14"/>
      <c r="V663" s="14"/>
      <c r="W663" s="14"/>
      <c r="X663" s="14"/>
      <c r="Y663" s="14"/>
      <c r="Z663" s="14"/>
      <c r="AA663" s="14"/>
      <c r="AB663" s="14"/>
      <c r="AC663" s="14"/>
      <c r="AD663" s="14"/>
      <c r="AE663" s="14"/>
      <c r="AT663" s="252" t="s">
        <v>153</v>
      </c>
      <c r="AU663" s="252" t="s">
        <v>89</v>
      </c>
      <c r="AV663" s="14" t="s">
        <v>147</v>
      </c>
      <c r="AW663" s="14" t="s">
        <v>42</v>
      </c>
      <c r="AX663" s="14" t="s">
        <v>87</v>
      </c>
      <c r="AY663" s="252" t="s">
        <v>125</v>
      </c>
    </row>
    <row r="664" s="2" customFormat="1" ht="16.5" customHeight="1">
      <c r="A664" s="42"/>
      <c r="B664" s="43"/>
      <c r="C664" s="209" t="s">
        <v>1158</v>
      </c>
      <c r="D664" s="209" t="s">
        <v>128</v>
      </c>
      <c r="E664" s="210" t="s">
        <v>1159</v>
      </c>
      <c r="F664" s="211" t="s">
        <v>1160</v>
      </c>
      <c r="G664" s="212" t="s">
        <v>435</v>
      </c>
      <c r="H664" s="213">
        <v>554</v>
      </c>
      <c r="I664" s="214"/>
      <c r="J664" s="215">
        <f>ROUND(I664*H664,2)</f>
        <v>0</v>
      </c>
      <c r="K664" s="216"/>
      <c r="L664" s="48"/>
      <c r="M664" s="217" t="s">
        <v>41</v>
      </c>
      <c r="N664" s="218" t="s">
        <v>51</v>
      </c>
      <c r="O664" s="88"/>
      <c r="P664" s="219">
        <f>O664*H664</f>
        <v>0</v>
      </c>
      <c r="Q664" s="219">
        <v>0</v>
      </c>
      <c r="R664" s="219">
        <f>Q664*H664</f>
        <v>0</v>
      </c>
      <c r="S664" s="219">
        <v>0</v>
      </c>
      <c r="T664" s="220">
        <f>S664*H664</f>
        <v>0</v>
      </c>
      <c r="U664" s="42"/>
      <c r="V664" s="42"/>
      <c r="W664" s="42"/>
      <c r="X664" s="42"/>
      <c r="Y664" s="42"/>
      <c r="Z664" s="42"/>
      <c r="AA664" s="42"/>
      <c r="AB664" s="42"/>
      <c r="AC664" s="42"/>
      <c r="AD664" s="42"/>
      <c r="AE664" s="42"/>
      <c r="AR664" s="221" t="s">
        <v>147</v>
      </c>
      <c r="AT664" s="221" t="s">
        <v>128</v>
      </c>
      <c r="AU664" s="221" t="s">
        <v>89</v>
      </c>
      <c r="AY664" s="20" t="s">
        <v>125</v>
      </c>
      <c r="BE664" s="222">
        <f>IF(N664="základní",J664,0)</f>
        <v>0</v>
      </c>
      <c r="BF664" s="222">
        <f>IF(N664="snížená",J664,0)</f>
        <v>0</v>
      </c>
      <c r="BG664" s="222">
        <f>IF(N664="zákl. přenesená",J664,0)</f>
        <v>0</v>
      </c>
      <c r="BH664" s="222">
        <f>IF(N664="sníž. přenesená",J664,0)</f>
        <v>0</v>
      </c>
      <c r="BI664" s="222">
        <f>IF(N664="nulová",J664,0)</f>
        <v>0</v>
      </c>
      <c r="BJ664" s="20" t="s">
        <v>87</v>
      </c>
      <c r="BK664" s="222">
        <f>ROUND(I664*H664,2)</f>
        <v>0</v>
      </c>
      <c r="BL664" s="20" t="s">
        <v>147</v>
      </c>
      <c r="BM664" s="221" t="s">
        <v>1161</v>
      </c>
    </row>
    <row r="665" s="2" customFormat="1">
      <c r="A665" s="42"/>
      <c r="B665" s="43"/>
      <c r="C665" s="44"/>
      <c r="D665" s="223" t="s">
        <v>134</v>
      </c>
      <c r="E665" s="44"/>
      <c r="F665" s="224" t="s">
        <v>1162</v>
      </c>
      <c r="G665" s="44"/>
      <c r="H665" s="44"/>
      <c r="I665" s="225"/>
      <c r="J665" s="44"/>
      <c r="K665" s="44"/>
      <c r="L665" s="48"/>
      <c r="M665" s="226"/>
      <c r="N665" s="227"/>
      <c r="O665" s="88"/>
      <c r="P665" s="88"/>
      <c r="Q665" s="88"/>
      <c r="R665" s="88"/>
      <c r="S665" s="88"/>
      <c r="T665" s="89"/>
      <c r="U665" s="42"/>
      <c r="V665" s="42"/>
      <c r="W665" s="42"/>
      <c r="X665" s="42"/>
      <c r="Y665" s="42"/>
      <c r="Z665" s="42"/>
      <c r="AA665" s="42"/>
      <c r="AB665" s="42"/>
      <c r="AC665" s="42"/>
      <c r="AD665" s="42"/>
      <c r="AE665" s="42"/>
      <c r="AT665" s="20" t="s">
        <v>134</v>
      </c>
      <c r="AU665" s="20" t="s">
        <v>89</v>
      </c>
    </row>
    <row r="666" s="2" customFormat="1">
      <c r="A666" s="42"/>
      <c r="B666" s="43"/>
      <c r="C666" s="44"/>
      <c r="D666" s="229" t="s">
        <v>151</v>
      </c>
      <c r="E666" s="44"/>
      <c r="F666" s="230" t="s">
        <v>1163</v>
      </c>
      <c r="G666" s="44"/>
      <c r="H666" s="44"/>
      <c r="I666" s="225"/>
      <c r="J666" s="44"/>
      <c r="K666" s="44"/>
      <c r="L666" s="48"/>
      <c r="M666" s="226"/>
      <c r="N666" s="227"/>
      <c r="O666" s="88"/>
      <c r="P666" s="88"/>
      <c r="Q666" s="88"/>
      <c r="R666" s="88"/>
      <c r="S666" s="88"/>
      <c r="T666" s="89"/>
      <c r="U666" s="42"/>
      <c r="V666" s="42"/>
      <c r="W666" s="42"/>
      <c r="X666" s="42"/>
      <c r="Y666" s="42"/>
      <c r="Z666" s="42"/>
      <c r="AA666" s="42"/>
      <c r="AB666" s="42"/>
      <c r="AC666" s="42"/>
      <c r="AD666" s="42"/>
      <c r="AE666" s="42"/>
      <c r="AT666" s="20" t="s">
        <v>151</v>
      </c>
      <c r="AU666" s="20" t="s">
        <v>89</v>
      </c>
    </row>
    <row r="667" s="13" customFormat="1">
      <c r="A667" s="13"/>
      <c r="B667" s="231"/>
      <c r="C667" s="232"/>
      <c r="D667" s="223" t="s">
        <v>153</v>
      </c>
      <c r="E667" s="233" t="s">
        <v>41</v>
      </c>
      <c r="F667" s="234" t="s">
        <v>1150</v>
      </c>
      <c r="G667" s="232"/>
      <c r="H667" s="235">
        <v>493</v>
      </c>
      <c r="I667" s="236"/>
      <c r="J667" s="232"/>
      <c r="K667" s="232"/>
      <c r="L667" s="237"/>
      <c r="M667" s="238"/>
      <c r="N667" s="239"/>
      <c r="O667" s="239"/>
      <c r="P667" s="239"/>
      <c r="Q667" s="239"/>
      <c r="R667" s="239"/>
      <c r="S667" s="239"/>
      <c r="T667" s="240"/>
      <c r="U667" s="13"/>
      <c r="V667" s="13"/>
      <c r="W667" s="13"/>
      <c r="X667" s="13"/>
      <c r="Y667" s="13"/>
      <c r="Z667" s="13"/>
      <c r="AA667" s="13"/>
      <c r="AB667" s="13"/>
      <c r="AC667" s="13"/>
      <c r="AD667" s="13"/>
      <c r="AE667" s="13"/>
      <c r="AT667" s="241" t="s">
        <v>153</v>
      </c>
      <c r="AU667" s="241" t="s">
        <v>89</v>
      </c>
      <c r="AV667" s="13" t="s">
        <v>89</v>
      </c>
      <c r="AW667" s="13" t="s">
        <v>42</v>
      </c>
      <c r="AX667" s="13" t="s">
        <v>80</v>
      </c>
      <c r="AY667" s="241" t="s">
        <v>125</v>
      </c>
    </row>
    <row r="668" s="13" customFormat="1">
      <c r="A668" s="13"/>
      <c r="B668" s="231"/>
      <c r="C668" s="232"/>
      <c r="D668" s="223" t="s">
        <v>153</v>
      </c>
      <c r="E668" s="233" t="s">
        <v>41</v>
      </c>
      <c r="F668" s="234" t="s">
        <v>1151</v>
      </c>
      <c r="G668" s="232"/>
      <c r="H668" s="235">
        <v>61</v>
      </c>
      <c r="I668" s="236"/>
      <c r="J668" s="232"/>
      <c r="K668" s="232"/>
      <c r="L668" s="237"/>
      <c r="M668" s="238"/>
      <c r="N668" s="239"/>
      <c r="O668" s="239"/>
      <c r="P668" s="239"/>
      <c r="Q668" s="239"/>
      <c r="R668" s="239"/>
      <c r="S668" s="239"/>
      <c r="T668" s="240"/>
      <c r="U668" s="13"/>
      <c r="V668" s="13"/>
      <c r="W668" s="13"/>
      <c r="X668" s="13"/>
      <c r="Y668" s="13"/>
      <c r="Z668" s="13"/>
      <c r="AA668" s="13"/>
      <c r="AB668" s="13"/>
      <c r="AC668" s="13"/>
      <c r="AD668" s="13"/>
      <c r="AE668" s="13"/>
      <c r="AT668" s="241" t="s">
        <v>153</v>
      </c>
      <c r="AU668" s="241" t="s">
        <v>89</v>
      </c>
      <c r="AV668" s="13" t="s">
        <v>89</v>
      </c>
      <c r="AW668" s="13" t="s">
        <v>42</v>
      </c>
      <c r="AX668" s="13" t="s">
        <v>80</v>
      </c>
      <c r="AY668" s="241" t="s">
        <v>125</v>
      </c>
    </row>
    <row r="669" s="14" customFormat="1">
      <c r="A669" s="14"/>
      <c r="B669" s="242"/>
      <c r="C669" s="243"/>
      <c r="D669" s="223" t="s">
        <v>153</v>
      </c>
      <c r="E669" s="244" t="s">
        <v>41</v>
      </c>
      <c r="F669" s="245" t="s">
        <v>290</v>
      </c>
      <c r="G669" s="243"/>
      <c r="H669" s="246">
        <v>554</v>
      </c>
      <c r="I669" s="247"/>
      <c r="J669" s="243"/>
      <c r="K669" s="243"/>
      <c r="L669" s="248"/>
      <c r="M669" s="249"/>
      <c r="N669" s="250"/>
      <c r="O669" s="250"/>
      <c r="P669" s="250"/>
      <c r="Q669" s="250"/>
      <c r="R669" s="250"/>
      <c r="S669" s="250"/>
      <c r="T669" s="251"/>
      <c r="U669" s="14"/>
      <c r="V669" s="14"/>
      <c r="W669" s="14"/>
      <c r="X669" s="14"/>
      <c r="Y669" s="14"/>
      <c r="Z669" s="14"/>
      <c r="AA669" s="14"/>
      <c r="AB669" s="14"/>
      <c r="AC669" s="14"/>
      <c r="AD669" s="14"/>
      <c r="AE669" s="14"/>
      <c r="AT669" s="252" t="s">
        <v>153</v>
      </c>
      <c r="AU669" s="252" t="s">
        <v>89</v>
      </c>
      <c r="AV669" s="14" t="s">
        <v>147</v>
      </c>
      <c r="AW669" s="14" t="s">
        <v>42</v>
      </c>
      <c r="AX669" s="14" t="s">
        <v>87</v>
      </c>
      <c r="AY669" s="252" t="s">
        <v>125</v>
      </c>
    </row>
    <row r="670" s="2" customFormat="1" ht="24.15" customHeight="1">
      <c r="A670" s="42"/>
      <c r="B670" s="43"/>
      <c r="C670" s="209" t="s">
        <v>1164</v>
      </c>
      <c r="D670" s="209" t="s">
        <v>128</v>
      </c>
      <c r="E670" s="210" t="s">
        <v>1165</v>
      </c>
      <c r="F670" s="211" t="s">
        <v>1166</v>
      </c>
      <c r="G670" s="212" t="s">
        <v>391</v>
      </c>
      <c r="H670" s="213">
        <v>2216</v>
      </c>
      <c r="I670" s="214"/>
      <c r="J670" s="215">
        <f>ROUND(I670*H670,2)</f>
        <v>0</v>
      </c>
      <c r="K670" s="216"/>
      <c r="L670" s="48"/>
      <c r="M670" s="217" t="s">
        <v>41</v>
      </c>
      <c r="N670" s="218" t="s">
        <v>51</v>
      </c>
      <c r="O670" s="88"/>
      <c r="P670" s="219">
        <f>O670*H670</f>
        <v>0</v>
      </c>
      <c r="Q670" s="219">
        <v>0</v>
      </c>
      <c r="R670" s="219">
        <f>Q670*H670</f>
        <v>0</v>
      </c>
      <c r="S670" s="219">
        <v>0.02</v>
      </c>
      <c r="T670" s="220">
        <f>S670*H670</f>
        <v>44.32</v>
      </c>
      <c r="U670" s="42"/>
      <c r="V670" s="42"/>
      <c r="W670" s="42"/>
      <c r="X670" s="42"/>
      <c r="Y670" s="42"/>
      <c r="Z670" s="42"/>
      <c r="AA670" s="42"/>
      <c r="AB670" s="42"/>
      <c r="AC670" s="42"/>
      <c r="AD670" s="42"/>
      <c r="AE670" s="42"/>
      <c r="AR670" s="221" t="s">
        <v>147</v>
      </c>
      <c r="AT670" s="221" t="s">
        <v>128</v>
      </c>
      <c r="AU670" s="221" t="s">
        <v>89</v>
      </c>
      <c r="AY670" s="20" t="s">
        <v>125</v>
      </c>
      <c r="BE670" s="222">
        <f>IF(N670="základní",J670,0)</f>
        <v>0</v>
      </c>
      <c r="BF670" s="222">
        <f>IF(N670="snížená",J670,0)</f>
        <v>0</v>
      </c>
      <c r="BG670" s="222">
        <f>IF(N670="zákl. přenesená",J670,0)</f>
        <v>0</v>
      </c>
      <c r="BH670" s="222">
        <f>IF(N670="sníž. přenesená",J670,0)</f>
        <v>0</v>
      </c>
      <c r="BI670" s="222">
        <f>IF(N670="nulová",J670,0)</f>
        <v>0</v>
      </c>
      <c r="BJ670" s="20" t="s">
        <v>87</v>
      </c>
      <c r="BK670" s="222">
        <f>ROUND(I670*H670,2)</f>
        <v>0</v>
      </c>
      <c r="BL670" s="20" t="s">
        <v>147</v>
      </c>
      <c r="BM670" s="221" t="s">
        <v>1167</v>
      </c>
    </row>
    <row r="671" s="2" customFormat="1">
      <c r="A671" s="42"/>
      <c r="B671" s="43"/>
      <c r="C671" s="44"/>
      <c r="D671" s="223" t="s">
        <v>134</v>
      </c>
      <c r="E671" s="44"/>
      <c r="F671" s="224" t="s">
        <v>1168</v>
      </c>
      <c r="G671" s="44"/>
      <c r="H671" s="44"/>
      <c r="I671" s="225"/>
      <c r="J671" s="44"/>
      <c r="K671" s="44"/>
      <c r="L671" s="48"/>
      <c r="M671" s="226"/>
      <c r="N671" s="227"/>
      <c r="O671" s="88"/>
      <c r="P671" s="88"/>
      <c r="Q671" s="88"/>
      <c r="R671" s="88"/>
      <c r="S671" s="88"/>
      <c r="T671" s="89"/>
      <c r="U671" s="42"/>
      <c r="V671" s="42"/>
      <c r="W671" s="42"/>
      <c r="X671" s="42"/>
      <c r="Y671" s="42"/>
      <c r="Z671" s="42"/>
      <c r="AA671" s="42"/>
      <c r="AB671" s="42"/>
      <c r="AC671" s="42"/>
      <c r="AD671" s="42"/>
      <c r="AE671" s="42"/>
      <c r="AT671" s="20" t="s">
        <v>134</v>
      </c>
      <c r="AU671" s="20" t="s">
        <v>89</v>
      </c>
    </row>
    <row r="672" s="2" customFormat="1">
      <c r="A672" s="42"/>
      <c r="B672" s="43"/>
      <c r="C672" s="44"/>
      <c r="D672" s="229" t="s">
        <v>151</v>
      </c>
      <c r="E672" s="44"/>
      <c r="F672" s="230" t="s">
        <v>1169</v>
      </c>
      <c r="G672" s="44"/>
      <c r="H672" s="44"/>
      <c r="I672" s="225"/>
      <c r="J672" s="44"/>
      <c r="K672" s="44"/>
      <c r="L672" s="48"/>
      <c r="M672" s="226"/>
      <c r="N672" s="227"/>
      <c r="O672" s="88"/>
      <c r="P672" s="88"/>
      <c r="Q672" s="88"/>
      <c r="R672" s="88"/>
      <c r="S672" s="88"/>
      <c r="T672" s="89"/>
      <c r="U672" s="42"/>
      <c r="V672" s="42"/>
      <c r="W672" s="42"/>
      <c r="X672" s="42"/>
      <c r="Y672" s="42"/>
      <c r="Z672" s="42"/>
      <c r="AA672" s="42"/>
      <c r="AB672" s="42"/>
      <c r="AC672" s="42"/>
      <c r="AD672" s="42"/>
      <c r="AE672" s="42"/>
      <c r="AT672" s="20" t="s">
        <v>151</v>
      </c>
      <c r="AU672" s="20" t="s">
        <v>89</v>
      </c>
    </row>
    <row r="673" s="13" customFormat="1">
      <c r="A673" s="13"/>
      <c r="B673" s="231"/>
      <c r="C673" s="232"/>
      <c r="D673" s="223" t="s">
        <v>153</v>
      </c>
      <c r="E673" s="233" t="s">
        <v>41</v>
      </c>
      <c r="F673" s="234" t="s">
        <v>1170</v>
      </c>
      <c r="G673" s="232"/>
      <c r="H673" s="235">
        <v>2216</v>
      </c>
      <c r="I673" s="236"/>
      <c r="J673" s="232"/>
      <c r="K673" s="232"/>
      <c r="L673" s="237"/>
      <c r="M673" s="238"/>
      <c r="N673" s="239"/>
      <c r="O673" s="239"/>
      <c r="P673" s="239"/>
      <c r="Q673" s="239"/>
      <c r="R673" s="239"/>
      <c r="S673" s="239"/>
      <c r="T673" s="240"/>
      <c r="U673" s="13"/>
      <c r="V673" s="13"/>
      <c r="W673" s="13"/>
      <c r="X673" s="13"/>
      <c r="Y673" s="13"/>
      <c r="Z673" s="13"/>
      <c r="AA673" s="13"/>
      <c r="AB673" s="13"/>
      <c r="AC673" s="13"/>
      <c r="AD673" s="13"/>
      <c r="AE673" s="13"/>
      <c r="AT673" s="241" t="s">
        <v>153</v>
      </c>
      <c r="AU673" s="241" t="s">
        <v>89</v>
      </c>
      <c r="AV673" s="13" t="s">
        <v>89</v>
      </c>
      <c r="AW673" s="13" t="s">
        <v>42</v>
      </c>
      <c r="AX673" s="13" t="s">
        <v>87</v>
      </c>
      <c r="AY673" s="241" t="s">
        <v>125</v>
      </c>
    </row>
    <row r="674" s="2" customFormat="1" ht="21.75" customHeight="1">
      <c r="A674" s="42"/>
      <c r="B674" s="43"/>
      <c r="C674" s="209" t="s">
        <v>1171</v>
      </c>
      <c r="D674" s="209" t="s">
        <v>128</v>
      </c>
      <c r="E674" s="210" t="s">
        <v>1172</v>
      </c>
      <c r="F674" s="211" t="s">
        <v>1173</v>
      </c>
      <c r="G674" s="212" t="s">
        <v>435</v>
      </c>
      <c r="H674" s="213">
        <v>20</v>
      </c>
      <c r="I674" s="214"/>
      <c r="J674" s="215">
        <f>ROUND(I674*H674,2)</f>
        <v>0</v>
      </c>
      <c r="K674" s="216"/>
      <c r="L674" s="48"/>
      <c r="M674" s="217" t="s">
        <v>41</v>
      </c>
      <c r="N674" s="218" t="s">
        <v>51</v>
      </c>
      <c r="O674" s="88"/>
      <c r="P674" s="219">
        <f>O674*H674</f>
        <v>0</v>
      </c>
      <c r="Q674" s="219">
        <v>0</v>
      </c>
      <c r="R674" s="219">
        <f>Q674*H674</f>
        <v>0</v>
      </c>
      <c r="S674" s="219">
        <v>0</v>
      </c>
      <c r="T674" s="220">
        <f>S674*H674</f>
        <v>0</v>
      </c>
      <c r="U674" s="42"/>
      <c r="V674" s="42"/>
      <c r="W674" s="42"/>
      <c r="X674" s="42"/>
      <c r="Y674" s="42"/>
      <c r="Z674" s="42"/>
      <c r="AA674" s="42"/>
      <c r="AB674" s="42"/>
      <c r="AC674" s="42"/>
      <c r="AD674" s="42"/>
      <c r="AE674" s="42"/>
      <c r="AR674" s="221" t="s">
        <v>147</v>
      </c>
      <c r="AT674" s="221" t="s">
        <v>128</v>
      </c>
      <c r="AU674" s="221" t="s">
        <v>89</v>
      </c>
      <c r="AY674" s="20" t="s">
        <v>125</v>
      </c>
      <c r="BE674" s="222">
        <f>IF(N674="základní",J674,0)</f>
        <v>0</v>
      </c>
      <c r="BF674" s="222">
        <f>IF(N674="snížená",J674,0)</f>
        <v>0</v>
      </c>
      <c r="BG674" s="222">
        <f>IF(N674="zákl. přenesená",J674,0)</f>
        <v>0</v>
      </c>
      <c r="BH674" s="222">
        <f>IF(N674="sníž. přenesená",J674,0)</f>
        <v>0</v>
      </c>
      <c r="BI674" s="222">
        <f>IF(N674="nulová",J674,0)</f>
        <v>0</v>
      </c>
      <c r="BJ674" s="20" t="s">
        <v>87</v>
      </c>
      <c r="BK674" s="222">
        <f>ROUND(I674*H674,2)</f>
        <v>0</v>
      </c>
      <c r="BL674" s="20" t="s">
        <v>147</v>
      </c>
      <c r="BM674" s="221" t="s">
        <v>1174</v>
      </c>
    </row>
    <row r="675" s="2" customFormat="1">
      <c r="A675" s="42"/>
      <c r="B675" s="43"/>
      <c r="C675" s="44"/>
      <c r="D675" s="223" t="s">
        <v>134</v>
      </c>
      <c r="E675" s="44"/>
      <c r="F675" s="224" t="s">
        <v>1175</v>
      </c>
      <c r="G675" s="44"/>
      <c r="H675" s="44"/>
      <c r="I675" s="225"/>
      <c r="J675" s="44"/>
      <c r="K675" s="44"/>
      <c r="L675" s="48"/>
      <c r="M675" s="226"/>
      <c r="N675" s="227"/>
      <c r="O675" s="88"/>
      <c r="P675" s="88"/>
      <c r="Q675" s="88"/>
      <c r="R675" s="88"/>
      <c r="S675" s="88"/>
      <c r="T675" s="89"/>
      <c r="U675" s="42"/>
      <c r="V675" s="42"/>
      <c r="W675" s="42"/>
      <c r="X675" s="42"/>
      <c r="Y675" s="42"/>
      <c r="Z675" s="42"/>
      <c r="AA675" s="42"/>
      <c r="AB675" s="42"/>
      <c r="AC675" s="42"/>
      <c r="AD675" s="42"/>
      <c r="AE675" s="42"/>
      <c r="AT675" s="20" t="s">
        <v>134</v>
      </c>
      <c r="AU675" s="20" t="s">
        <v>89</v>
      </c>
    </row>
    <row r="676" s="2" customFormat="1">
      <c r="A676" s="42"/>
      <c r="B676" s="43"/>
      <c r="C676" s="44"/>
      <c r="D676" s="229" t="s">
        <v>151</v>
      </c>
      <c r="E676" s="44"/>
      <c r="F676" s="230" t="s">
        <v>1176</v>
      </c>
      <c r="G676" s="44"/>
      <c r="H676" s="44"/>
      <c r="I676" s="225"/>
      <c r="J676" s="44"/>
      <c r="K676" s="44"/>
      <c r="L676" s="48"/>
      <c r="M676" s="226"/>
      <c r="N676" s="227"/>
      <c r="O676" s="88"/>
      <c r="P676" s="88"/>
      <c r="Q676" s="88"/>
      <c r="R676" s="88"/>
      <c r="S676" s="88"/>
      <c r="T676" s="89"/>
      <c r="U676" s="42"/>
      <c r="V676" s="42"/>
      <c r="W676" s="42"/>
      <c r="X676" s="42"/>
      <c r="Y676" s="42"/>
      <c r="Z676" s="42"/>
      <c r="AA676" s="42"/>
      <c r="AB676" s="42"/>
      <c r="AC676" s="42"/>
      <c r="AD676" s="42"/>
      <c r="AE676" s="42"/>
      <c r="AT676" s="20" t="s">
        <v>151</v>
      </c>
      <c r="AU676" s="20" t="s">
        <v>89</v>
      </c>
    </row>
    <row r="677" s="13" customFormat="1">
      <c r="A677" s="13"/>
      <c r="B677" s="231"/>
      <c r="C677" s="232"/>
      <c r="D677" s="223" t="s">
        <v>153</v>
      </c>
      <c r="E677" s="233" t="s">
        <v>41</v>
      </c>
      <c r="F677" s="234" t="s">
        <v>1143</v>
      </c>
      <c r="G677" s="232"/>
      <c r="H677" s="235">
        <v>20</v>
      </c>
      <c r="I677" s="236"/>
      <c r="J677" s="232"/>
      <c r="K677" s="232"/>
      <c r="L677" s="237"/>
      <c r="M677" s="238"/>
      <c r="N677" s="239"/>
      <c r="O677" s="239"/>
      <c r="P677" s="239"/>
      <c r="Q677" s="239"/>
      <c r="R677" s="239"/>
      <c r="S677" s="239"/>
      <c r="T677" s="240"/>
      <c r="U677" s="13"/>
      <c r="V677" s="13"/>
      <c r="W677" s="13"/>
      <c r="X677" s="13"/>
      <c r="Y677" s="13"/>
      <c r="Z677" s="13"/>
      <c r="AA677" s="13"/>
      <c r="AB677" s="13"/>
      <c r="AC677" s="13"/>
      <c r="AD677" s="13"/>
      <c r="AE677" s="13"/>
      <c r="AT677" s="241" t="s">
        <v>153</v>
      </c>
      <c r="AU677" s="241" t="s">
        <v>89</v>
      </c>
      <c r="AV677" s="13" t="s">
        <v>89</v>
      </c>
      <c r="AW677" s="13" t="s">
        <v>42</v>
      </c>
      <c r="AX677" s="13" t="s">
        <v>87</v>
      </c>
      <c r="AY677" s="241" t="s">
        <v>125</v>
      </c>
    </row>
    <row r="678" s="12" customFormat="1" ht="22.8" customHeight="1">
      <c r="A678" s="12"/>
      <c r="B678" s="193"/>
      <c r="C678" s="194"/>
      <c r="D678" s="195" t="s">
        <v>79</v>
      </c>
      <c r="E678" s="207" t="s">
        <v>1177</v>
      </c>
      <c r="F678" s="207" t="s">
        <v>1178</v>
      </c>
      <c r="G678" s="194"/>
      <c r="H678" s="194"/>
      <c r="I678" s="197"/>
      <c r="J678" s="208">
        <f>BK678</f>
        <v>0</v>
      </c>
      <c r="K678" s="194"/>
      <c r="L678" s="199"/>
      <c r="M678" s="200"/>
      <c r="N678" s="201"/>
      <c r="O678" s="201"/>
      <c r="P678" s="202">
        <f>SUM(P679:P696)</f>
        <v>0</v>
      </c>
      <c r="Q678" s="201"/>
      <c r="R678" s="202">
        <f>SUM(R679:R696)</f>
        <v>0</v>
      </c>
      <c r="S678" s="201"/>
      <c r="T678" s="203">
        <f>SUM(T679:T696)</f>
        <v>0</v>
      </c>
      <c r="U678" s="12"/>
      <c r="V678" s="12"/>
      <c r="W678" s="12"/>
      <c r="X678" s="12"/>
      <c r="Y678" s="12"/>
      <c r="Z678" s="12"/>
      <c r="AA678" s="12"/>
      <c r="AB678" s="12"/>
      <c r="AC678" s="12"/>
      <c r="AD678" s="12"/>
      <c r="AE678" s="12"/>
      <c r="AR678" s="204" t="s">
        <v>87</v>
      </c>
      <c r="AT678" s="205" t="s">
        <v>79</v>
      </c>
      <c r="AU678" s="205" t="s">
        <v>87</v>
      </c>
      <c r="AY678" s="204" t="s">
        <v>125</v>
      </c>
      <c r="BK678" s="206">
        <f>SUM(BK679:BK696)</f>
        <v>0</v>
      </c>
    </row>
    <row r="679" s="2" customFormat="1" ht="21.75" customHeight="1">
      <c r="A679" s="42"/>
      <c r="B679" s="43"/>
      <c r="C679" s="209" t="s">
        <v>1179</v>
      </c>
      <c r="D679" s="209" t="s">
        <v>128</v>
      </c>
      <c r="E679" s="210" t="s">
        <v>1180</v>
      </c>
      <c r="F679" s="211" t="s">
        <v>1181</v>
      </c>
      <c r="G679" s="212" t="s">
        <v>587</v>
      </c>
      <c r="H679" s="213">
        <v>734.29600000000005</v>
      </c>
      <c r="I679" s="214"/>
      <c r="J679" s="215">
        <f>ROUND(I679*H679,2)</f>
        <v>0</v>
      </c>
      <c r="K679" s="216"/>
      <c r="L679" s="48"/>
      <c r="M679" s="217" t="s">
        <v>41</v>
      </c>
      <c r="N679" s="218" t="s">
        <v>51</v>
      </c>
      <c r="O679" s="88"/>
      <c r="P679" s="219">
        <f>O679*H679</f>
        <v>0</v>
      </c>
      <c r="Q679" s="219">
        <v>0</v>
      </c>
      <c r="R679" s="219">
        <f>Q679*H679</f>
        <v>0</v>
      </c>
      <c r="S679" s="219">
        <v>0</v>
      </c>
      <c r="T679" s="220">
        <f>S679*H679</f>
        <v>0</v>
      </c>
      <c r="U679" s="42"/>
      <c r="V679" s="42"/>
      <c r="W679" s="42"/>
      <c r="X679" s="42"/>
      <c r="Y679" s="42"/>
      <c r="Z679" s="42"/>
      <c r="AA679" s="42"/>
      <c r="AB679" s="42"/>
      <c r="AC679" s="42"/>
      <c r="AD679" s="42"/>
      <c r="AE679" s="42"/>
      <c r="AR679" s="221" t="s">
        <v>147</v>
      </c>
      <c r="AT679" s="221" t="s">
        <v>128</v>
      </c>
      <c r="AU679" s="221" t="s">
        <v>89</v>
      </c>
      <c r="AY679" s="20" t="s">
        <v>125</v>
      </c>
      <c r="BE679" s="222">
        <f>IF(N679="základní",J679,0)</f>
        <v>0</v>
      </c>
      <c r="BF679" s="222">
        <f>IF(N679="snížená",J679,0)</f>
        <v>0</v>
      </c>
      <c r="BG679" s="222">
        <f>IF(N679="zákl. přenesená",J679,0)</f>
        <v>0</v>
      </c>
      <c r="BH679" s="222">
        <f>IF(N679="sníž. přenesená",J679,0)</f>
        <v>0</v>
      </c>
      <c r="BI679" s="222">
        <f>IF(N679="nulová",J679,0)</f>
        <v>0</v>
      </c>
      <c r="BJ679" s="20" t="s">
        <v>87</v>
      </c>
      <c r="BK679" s="222">
        <f>ROUND(I679*H679,2)</f>
        <v>0</v>
      </c>
      <c r="BL679" s="20" t="s">
        <v>147</v>
      </c>
      <c r="BM679" s="221" t="s">
        <v>1182</v>
      </c>
    </row>
    <row r="680" s="2" customFormat="1">
      <c r="A680" s="42"/>
      <c r="B680" s="43"/>
      <c r="C680" s="44"/>
      <c r="D680" s="223" t="s">
        <v>134</v>
      </c>
      <c r="E680" s="44"/>
      <c r="F680" s="224" t="s">
        <v>1183</v>
      </c>
      <c r="G680" s="44"/>
      <c r="H680" s="44"/>
      <c r="I680" s="225"/>
      <c r="J680" s="44"/>
      <c r="K680" s="44"/>
      <c r="L680" s="48"/>
      <c r="M680" s="226"/>
      <c r="N680" s="227"/>
      <c r="O680" s="88"/>
      <c r="P680" s="88"/>
      <c r="Q680" s="88"/>
      <c r="R680" s="88"/>
      <c r="S680" s="88"/>
      <c r="T680" s="89"/>
      <c r="U680" s="42"/>
      <c r="V680" s="42"/>
      <c r="W680" s="42"/>
      <c r="X680" s="42"/>
      <c r="Y680" s="42"/>
      <c r="Z680" s="42"/>
      <c r="AA680" s="42"/>
      <c r="AB680" s="42"/>
      <c r="AC680" s="42"/>
      <c r="AD680" s="42"/>
      <c r="AE680" s="42"/>
      <c r="AT680" s="20" t="s">
        <v>134</v>
      </c>
      <c r="AU680" s="20" t="s">
        <v>89</v>
      </c>
    </row>
    <row r="681" s="2" customFormat="1">
      <c r="A681" s="42"/>
      <c r="B681" s="43"/>
      <c r="C681" s="44"/>
      <c r="D681" s="229" t="s">
        <v>151</v>
      </c>
      <c r="E681" s="44"/>
      <c r="F681" s="230" t="s">
        <v>1184</v>
      </c>
      <c r="G681" s="44"/>
      <c r="H681" s="44"/>
      <c r="I681" s="225"/>
      <c r="J681" s="44"/>
      <c r="K681" s="44"/>
      <c r="L681" s="48"/>
      <c r="M681" s="226"/>
      <c r="N681" s="227"/>
      <c r="O681" s="88"/>
      <c r="P681" s="88"/>
      <c r="Q681" s="88"/>
      <c r="R681" s="88"/>
      <c r="S681" s="88"/>
      <c r="T681" s="89"/>
      <c r="U681" s="42"/>
      <c r="V681" s="42"/>
      <c r="W681" s="42"/>
      <c r="X681" s="42"/>
      <c r="Y681" s="42"/>
      <c r="Z681" s="42"/>
      <c r="AA681" s="42"/>
      <c r="AB681" s="42"/>
      <c r="AC681" s="42"/>
      <c r="AD681" s="42"/>
      <c r="AE681" s="42"/>
      <c r="AT681" s="20" t="s">
        <v>151</v>
      </c>
      <c r="AU681" s="20" t="s">
        <v>89</v>
      </c>
    </row>
    <row r="682" s="2" customFormat="1" ht="24.15" customHeight="1">
      <c r="A682" s="42"/>
      <c r="B682" s="43"/>
      <c r="C682" s="209" t="s">
        <v>1185</v>
      </c>
      <c r="D682" s="209" t="s">
        <v>128</v>
      </c>
      <c r="E682" s="210" t="s">
        <v>1186</v>
      </c>
      <c r="F682" s="211" t="s">
        <v>1187</v>
      </c>
      <c r="G682" s="212" t="s">
        <v>587</v>
      </c>
      <c r="H682" s="213">
        <v>18357.400000000001</v>
      </c>
      <c r="I682" s="214"/>
      <c r="J682" s="215">
        <f>ROUND(I682*H682,2)</f>
        <v>0</v>
      </c>
      <c r="K682" s="216"/>
      <c r="L682" s="48"/>
      <c r="M682" s="217" t="s">
        <v>41</v>
      </c>
      <c r="N682" s="218" t="s">
        <v>51</v>
      </c>
      <c r="O682" s="88"/>
      <c r="P682" s="219">
        <f>O682*H682</f>
        <v>0</v>
      </c>
      <c r="Q682" s="219">
        <v>0</v>
      </c>
      <c r="R682" s="219">
        <f>Q682*H682</f>
        <v>0</v>
      </c>
      <c r="S682" s="219">
        <v>0</v>
      </c>
      <c r="T682" s="220">
        <f>S682*H682</f>
        <v>0</v>
      </c>
      <c r="U682" s="42"/>
      <c r="V682" s="42"/>
      <c r="W682" s="42"/>
      <c r="X682" s="42"/>
      <c r="Y682" s="42"/>
      <c r="Z682" s="42"/>
      <c r="AA682" s="42"/>
      <c r="AB682" s="42"/>
      <c r="AC682" s="42"/>
      <c r="AD682" s="42"/>
      <c r="AE682" s="42"/>
      <c r="AR682" s="221" t="s">
        <v>147</v>
      </c>
      <c r="AT682" s="221" t="s">
        <v>128</v>
      </c>
      <c r="AU682" s="221" t="s">
        <v>89</v>
      </c>
      <c r="AY682" s="20" t="s">
        <v>125</v>
      </c>
      <c r="BE682" s="222">
        <f>IF(N682="základní",J682,0)</f>
        <v>0</v>
      </c>
      <c r="BF682" s="222">
        <f>IF(N682="snížená",J682,0)</f>
        <v>0</v>
      </c>
      <c r="BG682" s="222">
        <f>IF(N682="zákl. přenesená",J682,0)</f>
        <v>0</v>
      </c>
      <c r="BH682" s="222">
        <f>IF(N682="sníž. přenesená",J682,0)</f>
        <v>0</v>
      </c>
      <c r="BI682" s="222">
        <f>IF(N682="nulová",J682,0)</f>
        <v>0</v>
      </c>
      <c r="BJ682" s="20" t="s">
        <v>87</v>
      </c>
      <c r="BK682" s="222">
        <f>ROUND(I682*H682,2)</f>
        <v>0</v>
      </c>
      <c r="BL682" s="20" t="s">
        <v>147</v>
      </c>
      <c r="BM682" s="221" t="s">
        <v>1188</v>
      </c>
    </row>
    <row r="683" s="2" customFormat="1">
      <c r="A683" s="42"/>
      <c r="B683" s="43"/>
      <c r="C683" s="44"/>
      <c r="D683" s="223" t="s">
        <v>134</v>
      </c>
      <c r="E683" s="44"/>
      <c r="F683" s="224" t="s">
        <v>1189</v>
      </c>
      <c r="G683" s="44"/>
      <c r="H683" s="44"/>
      <c r="I683" s="225"/>
      <c r="J683" s="44"/>
      <c r="K683" s="44"/>
      <c r="L683" s="48"/>
      <c r="M683" s="226"/>
      <c r="N683" s="227"/>
      <c r="O683" s="88"/>
      <c r="P683" s="88"/>
      <c r="Q683" s="88"/>
      <c r="R683" s="88"/>
      <c r="S683" s="88"/>
      <c r="T683" s="89"/>
      <c r="U683" s="42"/>
      <c r="V683" s="42"/>
      <c r="W683" s="42"/>
      <c r="X683" s="42"/>
      <c r="Y683" s="42"/>
      <c r="Z683" s="42"/>
      <c r="AA683" s="42"/>
      <c r="AB683" s="42"/>
      <c r="AC683" s="42"/>
      <c r="AD683" s="42"/>
      <c r="AE683" s="42"/>
      <c r="AT683" s="20" t="s">
        <v>134</v>
      </c>
      <c r="AU683" s="20" t="s">
        <v>89</v>
      </c>
    </row>
    <row r="684" s="2" customFormat="1">
      <c r="A684" s="42"/>
      <c r="B684" s="43"/>
      <c r="C684" s="44"/>
      <c r="D684" s="229" t="s">
        <v>151</v>
      </c>
      <c r="E684" s="44"/>
      <c r="F684" s="230" t="s">
        <v>1190</v>
      </c>
      <c r="G684" s="44"/>
      <c r="H684" s="44"/>
      <c r="I684" s="225"/>
      <c r="J684" s="44"/>
      <c r="K684" s="44"/>
      <c r="L684" s="48"/>
      <c r="M684" s="226"/>
      <c r="N684" s="227"/>
      <c r="O684" s="88"/>
      <c r="P684" s="88"/>
      <c r="Q684" s="88"/>
      <c r="R684" s="88"/>
      <c r="S684" s="88"/>
      <c r="T684" s="89"/>
      <c r="U684" s="42"/>
      <c r="V684" s="42"/>
      <c r="W684" s="42"/>
      <c r="X684" s="42"/>
      <c r="Y684" s="42"/>
      <c r="Z684" s="42"/>
      <c r="AA684" s="42"/>
      <c r="AB684" s="42"/>
      <c r="AC684" s="42"/>
      <c r="AD684" s="42"/>
      <c r="AE684" s="42"/>
      <c r="AT684" s="20" t="s">
        <v>151</v>
      </c>
      <c r="AU684" s="20" t="s">
        <v>89</v>
      </c>
    </row>
    <row r="685" s="13" customFormat="1">
      <c r="A685" s="13"/>
      <c r="B685" s="231"/>
      <c r="C685" s="232"/>
      <c r="D685" s="223" t="s">
        <v>153</v>
      </c>
      <c r="E685" s="232"/>
      <c r="F685" s="234" t="s">
        <v>1191</v>
      </c>
      <c r="G685" s="232"/>
      <c r="H685" s="235">
        <v>18357.400000000001</v>
      </c>
      <c r="I685" s="236"/>
      <c r="J685" s="232"/>
      <c r="K685" s="232"/>
      <c r="L685" s="237"/>
      <c r="M685" s="238"/>
      <c r="N685" s="239"/>
      <c r="O685" s="239"/>
      <c r="P685" s="239"/>
      <c r="Q685" s="239"/>
      <c r="R685" s="239"/>
      <c r="S685" s="239"/>
      <c r="T685" s="240"/>
      <c r="U685" s="13"/>
      <c r="V685" s="13"/>
      <c r="W685" s="13"/>
      <c r="X685" s="13"/>
      <c r="Y685" s="13"/>
      <c r="Z685" s="13"/>
      <c r="AA685" s="13"/>
      <c r="AB685" s="13"/>
      <c r="AC685" s="13"/>
      <c r="AD685" s="13"/>
      <c r="AE685" s="13"/>
      <c r="AT685" s="241" t="s">
        <v>153</v>
      </c>
      <c r="AU685" s="241" t="s">
        <v>89</v>
      </c>
      <c r="AV685" s="13" t="s">
        <v>89</v>
      </c>
      <c r="AW685" s="13" t="s">
        <v>4</v>
      </c>
      <c r="AX685" s="13" t="s">
        <v>87</v>
      </c>
      <c r="AY685" s="241" t="s">
        <v>125</v>
      </c>
    </row>
    <row r="686" s="2" customFormat="1" ht="24.15" customHeight="1">
      <c r="A686" s="42"/>
      <c r="B686" s="43"/>
      <c r="C686" s="209" t="s">
        <v>1192</v>
      </c>
      <c r="D686" s="209" t="s">
        <v>128</v>
      </c>
      <c r="E686" s="210" t="s">
        <v>1193</v>
      </c>
      <c r="F686" s="211" t="s">
        <v>1194</v>
      </c>
      <c r="G686" s="212" t="s">
        <v>587</v>
      </c>
      <c r="H686" s="213">
        <v>734.29600000000005</v>
      </c>
      <c r="I686" s="214"/>
      <c r="J686" s="215">
        <f>ROUND(I686*H686,2)</f>
        <v>0</v>
      </c>
      <c r="K686" s="216"/>
      <c r="L686" s="48"/>
      <c r="M686" s="217" t="s">
        <v>41</v>
      </c>
      <c r="N686" s="218" t="s">
        <v>51</v>
      </c>
      <c r="O686" s="88"/>
      <c r="P686" s="219">
        <f>O686*H686</f>
        <v>0</v>
      </c>
      <c r="Q686" s="219">
        <v>0</v>
      </c>
      <c r="R686" s="219">
        <f>Q686*H686</f>
        <v>0</v>
      </c>
      <c r="S686" s="219">
        <v>0</v>
      </c>
      <c r="T686" s="220">
        <f>S686*H686</f>
        <v>0</v>
      </c>
      <c r="U686" s="42"/>
      <c r="V686" s="42"/>
      <c r="W686" s="42"/>
      <c r="X686" s="42"/>
      <c r="Y686" s="42"/>
      <c r="Z686" s="42"/>
      <c r="AA686" s="42"/>
      <c r="AB686" s="42"/>
      <c r="AC686" s="42"/>
      <c r="AD686" s="42"/>
      <c r="AE686" s="42"/>
      <c r="AR686" s="221" t="s">
        <v>147</v>
      </c>
      <c r="AT686" s="221" t="s">
        <v>128</v>
      </c>
      <c r="AU686" s="221" t="s">
        <v>89</v>
      </c>
      <c r="AY686" s="20" t="s">
        <v>125</v>
      </c>
      <c r="BE686" s="222">
        <f>IF(N686="základní",J686,0)</f>
        <v>0</v>
      </c>
      <c r="BF686" s="222">
        <f>IF(N686="snížená",J686,0)</f>
        <v>0</v>
      </c>
      <c r="BG686" s="222">
        <f>IF(N686="zákl. přenesená",J686,0)</f>
        <v>0</v>
      </c>
      <c r="BH686" s="222">
        <f>IF(N686="sníž. přenesená",J686,0)</f>
        <v>0</v>
      </c>
      <c r="BI686" s="222">
        <f>IF(N686="nulová",J686,0)</f>
        <v>0</v>
      </c>
      <c r="BJ686" s="20" t="s">
        <v>87</v>
      </c>
      <c r="BK686" s="222">
        <f>ROUND(I686*H686,2)</f>
        <v>0</v>
      </c>
      <c r="BL686" s="20" t="s">
        <v>147</v>
      </c>
      <c r="BM686" s="221" t="s">
        <v>1195</v>
      </c>
    </row>
    <row r="687" s="2" customFormat="1">
      <c r="A687" s="42"/>
      <c r="B687" s="43"/>
      <c r="C687" s="44"/>
      <c r="D687" s="223" t="s">
        <v>134</v>
      </c>
      <c r="E687" s="44"/>
      <c r="F687" s="224" t="s">
        <v>1196</v>
      </c>
      <c r="G687" s="44"/>
      <c r="H687" s="44"/>
      <c r="I687" s="225"/>
      <c r="J687" s="44"/>
      <c r="K687" s="44"/>
      <c r="L687" s="48"/>
      <c r="M687" s="226"/>
      <c r="N687" s="227"/>
      <c r="O687" s="88"/>
      <c r="P687" s="88"/>
      <c r="Q687" s="88"/>
      <c r="R687" s="88"/>
      <c r="S687" s="88"/>
      <c r="T687" s="89"/>
      <c r="U687" s="42"/>
      <c r="V687" s="42"/>
      <c r="W687" s="42"/>
      <c r="X687" s="42"/>
      <c r="Y687" s="42"/>
      <c r="Z687" s="42"/>
      <c r="AA687" s="42"/>
      <c r="AB687" s="42"/>
      <c r="AC687" s="42"/>
      <c r="AD687" s="42"/>
      <c r="AE687" s="42"/>
      <c r="AT687" s="20" t="s">
        <v>134</v>
      </c>
      <c r="AU687" s="20" t="s">
        <v>89</v>
      </c>
    </row>
    <row r="688" s="2" customFormat="1">
      <c r="A688" s="42"/>
      <c r="B688" s="43"/>
      <c r="C688" s="44"/>
      <c r="D688" s="229" t="s">
        <v>151</v>
      </c>
      <c r="E688" s="44"/>
      <c r="F688" s="230" t="s">
        <v>1197</v>
      </c>
      <c r="G688" s="44"/>
      <c r="H688" s="44"/>
      <c r="I688" s="225"/>
      <c r="J688" s="44"/>
      <c r="K688" s="44"/>
      <c r="L688" s="48"/>
      <c r="M688" s="226"/>
      <c r="N688" s="227"/>
      <c r="O688" s="88"/>
      <c r="P688" s="88"/>
      <c r="Q688" s="88"/>
      <c r="R688" s="88"/>
      <c r="S688" s="88"/>
      <c r="T688" s="89"/>
      <c r="U688" s="42"/>
      <c r="V688" s="42"/>
      <c r="W688" s="42"/>
      <c r="X688" s="42"/>
      <c r="Y688" s="42"/>
      <c r="Z688" s="42"/>
      <c r="AA688" s="42"/>
      <c r="AB688" s="42"/>
      <c r="AC688" s="42"/>
      <c r="AD688" s="42"/>
      <c r="AE688" s="42"/>
      <c r="AT688" s="20" t="s">
        <v>151</v>
      </c>
      <c r="AU688" s="20" t="s">
        <v>89</v>
      </c>
    </row>
    <row r="689" s="2" customFormat="1" ht="37.8" customHeight="1">
      <c r="A689" s="42"/>
      <c r="B689" s="43"/>
      <c r="C689" s="209" t="s">
        <v>1198</v>
      </c>
      <c r="D689" s="209" t="s">
        <v>128</v>
      </c>
      <c r="E689" s="210" t="s">
        <v>1199</v>
      </c>
      <c r="F689" s="211" t="s">
        <v>1200</v>
      </c>
      <c r="G689" s="212" t="s">
        <v>587</v>
      </c>
      <c r="H689" s="213">
        <v>146.596</v>
      </c>
      <c r="I689" s="214"/>
      <c r="J689" s="215">
        <f>ROUND(I689*H689,2)</f>
        <v>0</v>
      </c>
      <c r="K689" s="216"/>
      <c r="L689" s="48"/>
      <c r="M689" s="217" t="s">
        <v>41</v>
      </c>
      <c r="N689" s="218" t="s">
        <v>51</v>
      </c>
      <c r="O689" s="88"/>
      <c r="P689" s="219">
        <f>O689*H689</f>
        <v>0</v>
      </c>
      <c r="Q689" s="219">
        <v>0</v>
      </c>
      <c r="R689" s="219">
        <f>Q689*H689</f>
        <v>0</v>
      </c>
      <c r="S689" s="219">
        <v>0</v>
      </c>
      <c r="T689" s="220">
        <f>S689*H689</f>
        <v>0</v>
      </c>
      <c r="U689" s="42"/>
      <c r="V689" s="42"/>
      <c r="W689" s="42"/>
      <c r="X689" s="42"/>
      <c r="Y689" s="42"/>
      <c r="Z689" s="42"/>
      <c r="AA689" s="42"/>
      <c r="AB689" s="42"/>
      <c r="AC689" s="42"/>
      <c r="AD689" s="42"/>
      <c r="AE689" s="42"/>
      <c r="AR689" s="221" t="s">
        <v>147</v>
      </c>
      <c r="AT689" s="221" t="s">
        <v>128</v>
      </c>
      <c r="AU689" s="221" t="s">
        <v>89</v>
      </c>
      <c r="AY689" s="20" t="s">
        <v>125</v>
      </c>
      <c r="BE689" s="222">
        <f>IF(N689="základní",J689,0)</f>
        <v>0</v>
      </c>
      <c r="BF689" s="222">
        <f>IF(N689="snížená",J689,0)</f>
        <v>0</v>
      </c>
      <c r="BG689" s="222">
        <f>IF(N689="zákl. přenesená",J689,0)</f>
        <v>0</v>
      </c>
      <c r="BH689" s="222">
        <f>IF(N689="sníž. přenesená",J689,0)</f>
        <v>0</v>
      </c>
      <c r="BI689" s="222">
        <f>IF(N689="nulová",J689,0)</f>
        <v>0</v>
      </c>
      <c r="BJ689" s="20" t="s">
        <v>87</v>
      </c>
      <c r="BK689" s="222">
        <f>ROUND(I689*H689,2)</f>
        <v>0</v>
      </c>
      <c r="BL689" s="20" t="s">
        <v>147</v>
      </c>
      <c r="BM689" s="221" t="s">
        <v>1201</v>
      </c>
    </row>
    <row r="690" s="2" customFormat="1">
      <c r="A690" s="42"/>
      <c r="B690" s="43"/>
      <c r="C690" s="44"/>
      <c r="D690" s="223" t="s">
        <v>134</v>
      </c>
      <c r="E690" s="44"/>
      <c r="F690" s="224" t="s">
        <v>1202</v>
      </c>
      <c r="G690" s="44"/>
      <c r="H690" s="44"/>
      <c r="I690" s="225"/>
      <c r="J690" s="44"/>
      <c r="K690" s="44"/>
      <c r="L690" s="48"/>
      <c r="M690" s="226"/>
      <c r="N690" s="227"/>
      <c r="O690" s="88"/>
      <c r="P690" s="88"/>
      <c r="Q690" s="88"/>
      <c r="R690" s="88"/>
      <c r="S690" s="88"/>
      <c r="T690" s="89"/>
      <c r="U690" s="42"/>
      <c r="V690" s="42"/>
      <c r="W690" s="42"/>
      <c r="X690" s="42"/>
      <c r="Y690" s="42"/>
      <c r="Z690" s="42"/>
      <c r="AA690" s="42"/>
      <c r="AB690" s="42"/>
      <c r="AC690" s="42"/>
      <c r="AD690" s="42"/>
      <c r="AE690" s="42"/>
      <c r="AT690" s="20" t="s">
        <v>134</v>
      </c>
      <c r="AU690" s="20" t="s">
        <v>89</v>
      </c>
    </row>
    <row r="691" s="2" customFormat="1">
      <c r="A691" s="42"/>
      <c r="B691" s="43"/>
      <c r="C691" s="44"/>
      <c r="D691" s="229" t="s">
        <v>151</v>
      </c>
      <c r="E691" s="44"/>
      <c r="F691" s="230" t="s">
        <v>1203</v>
      </c>
      <c r="G691" s="44"/>
      <c r="H691" s="44"/>
      <c r="I691" s="225"/>
      <c r="J691" s="44"/>
      <c r="K691" s="44"/>
      <c r="L691" s="48"/>
      <c r="M691" s="226"/>
      <c r="N691" s="227"/>
      <c r="O691" s="88"/>
      <c r="P691" s="88"/>
      <c r="Q691" s="88"/>
      <c r="R691" s="88"/>
      <c r="S691" s="88"/>
      <c r="T691" s="89"/>
      <c r="U691" s="42"/>
      <c r="V691" s="42"/>
      <c r="W691" s="42"/>
      <c r="X691" s="42"/>
      <c r="Y691" s="42"/>
      <c r="Z691" s="42"/>
      <c r="AA691" s="42"/>
      <c r="AB691" s="42"/>
      <c r="AC691" s="42"/>
      <c r="AD691" s="42"/>
      <c r="AE691" s="42"/>
      <c r="AT691" s="20" t="s">
        <v>151</v>
      </c>
      <c r="AU691" s="20" t="s">
        <v>89</v>
      </c>
    </row>
    <row r="692" s="13" customFormat="1">
      <c r="A692" s="13"/>
      <c r="B692" s="231"/>
      <c r="C692" s="232"/>
      <c r="D692" s="223" t="s">
        <v>153</v>
      </c>
      <c r="E692" s="233" t="s">
        <v>41</v>
      </c>
      <c r="F692" s="234" t="s">
        <v>1204</v>
      </c>
      <c r="G692" s="232"/>
      <c r="H692" s="235">
        <v>146.596</v>
      </c>
      <c r="I692" s="236"/>
      <c r="J692" s="232"/>
      <c r="K692" s="232"/>
      <c r="L692" s="237"/>
      <c r="M692" s="238"/>
      <c r="N692" s="239"/>
      <c r="O692" s="239"/>
      <c r="P692" s="239"/>
      <c r="Q692" s="239"/>
      <c r="R692" s="239"/>
      <c r="S692" s="239"/>
      <c r="T692" s="240"/>
      <c r="U692" s="13"/>
      <c r="V692" s="13"/>
      <c r="W692" s="13"/>
      <c r="X692" s="13"/>
      <c r="Y692" s="13"/>
      <c r="Z692" s="13"/>
      <c r="AA692" s="13"/>
      <c r="AB692" s="13"/>
      <c r="AC692" s="13"/>
      <c r="AD692" s="13"/>
      <c r="AE692" s="13"/>
      <c r="AT692" s="241" t="s">
        <v>153</v>
      </c>
      <c r="AU692" s="241" t="s">
        <v>89</v>
      </c>
      <c r="AV692" s="13" t="s">
        <v>89</v>
      </c>
      <c r="AW692" s="13" t="s">
        <v>42</v>
      </c>
      <c r="AX692" s="13" t="s">
        <v>87</v>
      </c>
      <c r="AY692" s="241" t="s">
        <v>125</v>
      </c>
    </row>
    <row r="693" s="2" customFormat="1" ht="24.15" customHeight="1">
      <c r="A693" s="42"/>
      <c r="B693" s="43"/>
      <c r="C693" s="209" t="s">
        <v>1205</v>
      </c>
      <c r="D693" s="209" t="s">
        <v>128</v>
      </c>
      <c r="E693" s="210" t="s">
        <v>1206</v>
      </c>
      <c r="F693" s="211" t="s">
        <v>586</v>
      </c>
      <c r="G693" s="212" t="s">
        <v>587</v>
      </c>
      <c r="H693" s="213">
        <v>587.70000000000005</v>
      </c>
      <c r="I693" s="214"/>
      <c r="J693" s="215">
        <f>ROUND(I693*H693,2)</f>
        <v>0</v>
      </c>
      <c r="K693" s="216"/>
      <c r="L693" s="48"/>
      <c r="M693" s="217" t="s">
        <v>41</v>
      </c>
      <c r="N693" s="218" t="s">
        <v>51</v>
      </c>
      <c r="O693" s="88"/>
      <c r="P693" s="219">
        <f>O693*H693</f>
        <v>0</v>
      </c>
      <c r="Q693" s="219">
        <v>0</v>
      </c>
      <c r="R693" s="219">
        <f>Q693*H693</f>
        <v>0</v>
      </c>
      <c r="S693" s="219">
        <v>0</v>
      </c>
      <c r="T693" s="220">
        <f>S693*H693</f>
        <v>0</v>
      </c>
      <c r="U693" s="42"/>
      <c r="V693" s="42"/>
      <c r="W693" s="42"/>
      <c r="X693" s="42"/>
      <c r="Y693" s="42"/>
      <c r="Z693" s="42"/>
      <c r="AA693" s="42"/>
      <c r="AB693" s="42"/>
      <c r="AC693" s="42"/>
      <c r="AD693" s="42"/>
      <c r="AE693" s="42"/>
      <c r="AR693" s="221" t="s">
        <v>147</v>
      </c>
      <c r="AT693" s="221" t="s">
        <v>128</v>
      </c>
      <c r="AU693" s="221" t="s">
        <v>89</v>
      </c>
      <c r="AY693" s="20" t="s">
        <v>125</v>
      </c>
      <c r="BE693" s="222">
        <f>IF(N693="základní",J693,0)</f>
        <v>0</v>
      </c>
      <c r="BF693" s="222">
        <f>IF(N693="snížená",J693,0)</f>
        <v>0</v>
      </c>
      <c r="BG693" s="222">
        <f>IF(N693="zákl. přenesená",J693,0)</f>
        <v>0</v>
      </c>
      <c r="BH693" s="222">
        <f>IF(N693="sníž. přenesená",J693,0)</f>
        <v>0</v>
      </c>
      <c r="BI693" s="222">
        <f>IF(N693="nulová",J693,0)</f>
        <v>0</v>
      </c>
      <c r="BJ693" s="20" t="s">
        <v>87</v>
      </c>
      <c r="BK693" s="222">
        <f>ROUND(I693*H693,2)</f>
        <v>0</v>
      </c>
      <c r="BL693" s="20" t="s">
        <v>147</v>
      </c>
      <c r="BM693" s="221" t="s">
        <v>1207</v>
      </c>
    </row>
    <row r="694" s="2" customFormat="1">
      <c r="A694" s="42"/>
      <c r="B694" s="43"/>
      <c r="C694" s="44"/>
      <c r="D694" s="223" t="s">
        <v>134</v>
      </c>
      <c r="E694" s="44"/>
      <c r="F694" s="224" t="s">
        <v>1208</v>
      </c>
      <c r="G694" s="44"/>
      <c r="H694" s="44"/>
      <c r="I694" s="225"/>
      <c r="J694" s="44"/>
      <c r="K694" s="44"/>
      <c r="L694" s="48"/>
      <c r="M694" s="226"/>
      <c r="N694" s="227"/>
      <c r="O694" s="88"/>
      <c r="P694" s="88"/>
      <c r="Q694" s="88"/>
      <c r="R694" s="88"/>
      <c r="S694" s="88"/>
      <c r="T694" s="89"/>
      <c r="U694" s="42"/>
      <c r="V694" s="42"/>
      <c r="W694" s="42"/>
      <c r="X694" s="42"/>
      <c r="Y694" s="42"/>
      <c r="Z694" s="42"/>
      <c r="AA694" s="42"/>
      <c r="AB694" s="42"/>
      <c r="AC694" s="42"/>
      <c r="AD694" s="42"/>
      <c r="AE694" s="42"/>
      <c r="AT694" s="20" t="s">
        <v>134</v>
      </c>
      <c r="AU694" s="20" t="s">
        <v>89</v>
      </c>
    </row>
    <row r="695" s="2" customFormat="1">
      <c r="A695" s="42"/>
      <c r="B695" s="43"/>
      <c r="C695" s="44"/>
      <c r="D695" s="229" t="s">
        <v>151</v>
      </c>
      <c r="E695" s="44"/>
      <c r="F695" s="230" t="s">
        <v>1209</v>
      </c>
      <c r="G695" s="44"/>
      <c r="H695" s="44"/>
      <c r="I695" s="225"/>
      <c r="J695" s="44"/>
      <c r="K695" s="44"/>
      <c r="L695" s="48"/>
      <c r="M695" s="226"/>
      <c r="N695" s="227"/>
      <c r="O695" s="88"/>
      <c r="P695" s="88"/>
      <c r="Q695" s="88"/>
      <c r="R695" s="88"/>
      <c r="S695" s="88"/>
      <c r="T695" s="89"/>
      <c r="U695" s="42"/>
      <c r="V695" s="42"/>
      <c r="W695" s="42"/>
      <c r="X695" s="42"/>
      <c r="Y695" s="42"/>
      <c r="Z695" s="42"/>
      <c r="AA695" s="42"/>
      <c r="AB695" s="42"/>
      <c r="AC695" s="42"/>
      <c r="AD695" s="42"/>
      <c r="AE695" s="42"/>
      <c r="AT695" s="20" t="s">
        <v>151</v>
      </c>
      <c r="AU695" s="20" t="s">
        <v>89</v>
      </c>
    </row>
    <row r="696" s="13" customFormat="1">
      <c r="A696" s="13"/>
      <c r="B696" s="231"/>
      <c r="C696" s="232"/>
      <c r="D696" s="223" t="s">
        <v>153</v>
      </c>
      <c r="E696" s="233" t="s">
        <v>41</v>
      </c>
      <c r="F696" s="234" t="s">
        <v>1210</v>
      </c>
      <c r="G696" s="232"/>
      <c r="H696" s="235">
        <v>587.70000000000005</v>
      </c>
      <c r="I696" s="236"/>
      <c r="J696" s="232"/>
      <c r="K696" s="232"/>
      <c r="L696" s="237"/>
      <c r="M696" s="238"/>
      <c r="N696" s="239"/>
      <c r="O696" s="239"/>
      <c r="P696" s="239"/>
      <c r="Q696" s="239"/>
      <c r="R696" s="239"/>
      <c r="S696" s="239"/>
      <c r="T696" s="240"/>
      <c r="U696" s="13"/>
      <c r="V696" s="13"/>
      <c r="W696" s="13"/>
      <c r="X696" s="13"/>
      <c r="Y696" s="13"/>
      <c r="Z696" s="13"/>
      <c r="AA696" s="13"/>
      <c r="AB696" s="13"/>
      <c r="AC696" s="13"/>
      <c r="AD696" s="13"/>
      <c r="AE696" s="13"/>
      <c r="AT696" s="241" t="s">
        <v>153</v>
      </c>
      <c r="AU696" s="241" t="s">
        <v>89</v>
      </c>
      <c r="AV696" s="13" t="s">
        <v>89</v>
      </c>
      <c r="AW696" s="13" t="s">
        <v>42</v>
      </c>
      <c r="AX696" s="13" t="s">
        <v>87</v>
      </c>
      <c r="AY696" s="241" t="s">
        <v>125</v>
      </c>
    </row>
    <row r="697" s="12" customFormat="1" ht="22.8" customHeight="1">
      <c r="A697" s="12"/>
      <c r="B697" s="193"/>
      <c r="C697" s="194"/>
      <c r="D697" s="195" t="s">
        <v>79</v>
      </c>
      <c r="E697" s="207" t="s">
        <v>1211</v>
      </c>
      <c r="F697" s="207" t="s">
        <v>1212</v>
      </c>
      <c r="G697" s="194"/>
      <c r="H697" s="194"/>
      <c r="I697" s="197"/>
      <c r="J697" s="208">
        <f>BK697</f>
        <v>0</v>
      </c>
      <c r="K697" s="194"/>
      <c r="L697" s="199"/>
      <c r="M697" s="200"/>
      <c r="N697" s="201"/>
      <c r="O697" s="201"/>
      <c r="P697" s="202">
        <f>SUM(P698:P704)</f>
        <v>0</v>
      </c>
      <c r="Q697" s="201"/>
      <c r="R697" s="202">
        <f>SUM(R698:R704)</f>
        <v>0</v>
      </c>
      <c r="S697" s="201"/>
      <c r="T697" s="203">
        <f>SUM(T698:T704)</f>
        <v>0</v>
      </c>
      <c r="U697" s="12"/>
      <c r="V697" s="12"/>
      <c r="W697" s="12"/>
      <c r="X697" s="12"/>
      <c r="Y697" s="12"/>
      <c r="Z697" s="12"/>
      <c r="AA697" s="12"/>
      <c r="AB697" s="12"/>
      <c r="AC697" s="12"/>
      <c r="AD697" s="12"/>
      <c r="AE697" s="12"/>
      <c r="AR697" s="204" t="s">
        <v>87</v>
      </c>
      <c r="AT697" s="205" t="s">
        <v>79</v>
      </c>
      <c r="AU697" s="205" t="s">
        <v>87</v>
      </c>
      <c r="AY697" s="204" t="s">
        <v>125</v>
      </c>
      <c r="BK697" s="206">
        <f>SUM(BK698:BK704)</f>
        <v>0</v>
      </c>
    </row>
    <row r="698" s="2" customFormat="1" ht="33" customHeight="1">
      <c r="A698" s="42"/>
      <c r="B698" s="43"/>
      <c r="C698" s="209" t="s">
        <v>1213</v>
      </c>
      <c r="D698" s="209" t="s">
        <v>128</v>
      </c>
      <c r="E698" s="210" t="s">
        <v>1214</v>
      </c>
      <c r="F698" s="211" t="s">
        <v>1215</v>
      </c>
      <c r="G698" s="212" t="s">
        <v>587</v>
      </c>
      <c r="H698" s="213">
        <v>7.202</v>
      </c>
      <c r="I698" s="214"/>
      <c r="J698" s="215">
        <f>ROUND(I698*H698,2)</f>
        <v>0</v>
      </c>
      <c r="K698" s="216"/>
      <c r="L698" s="48"/>
      <c r="M698" s="217" t="s">
        <v>41</v>
      </c>
      <c r="N698" s="218" t="s">
        <v>51</v>
      </c>
      <c r="O698" s="88"/>
      <c r="P698" s="219">
        <f>O698*H698</f>
        <v>0</v>
      </c>
      <c r="Q698" s="219">
        <v>0</v>
      </c>
      <c r="R698" s="219">
        <f>Q698*H698</f>
        <v>0</v>
      </c>
      <c r="S698" s="219">
        <v>0</v>
      </c>
      <c r="T698" s="220">
        <f>S698*H698</f>
        <v>0</v>
      </c>
      <c r="U698" s="42"/>
      <c r="V698" s="42"/>
      <c r="W698" s="42"/>
      <c r="X698" s="42"/>
      <c r="Y698" s="42"/>
      <c r="Z698" s="42"/>
      <c r="AA698" s="42"/>
      <c r="AB698" s="42"/>
      <c r="AC698" s="42"/>
      <c r="AD698" s="42"/>
      <c r="AE698" s="42"/>
      <c r="AR698" s="221" t="s">
        <v>147</v>
      </c>
      <c r="AT698" s="221" t="s">
        <v>128</v>
      </c>
      <c r="AU698" s="221" t="s">
        <v>89</v>
      </c>
      <c r="AY698" s="20" t="s">
        <v>125</v>
      </c>
      <c r="BE698" s="222">
        <f>IF(N698="základní",J698,0)</f>
        <v>0</v>
      </c>
      <c r="BF698" s="222">
        <f>IF(N698="snížená",J698,0)</f>
        <v>0</v>
      </c>
      <c r="BG698" s="222">
        <f>IF(N698="zákl. přenesená",J698,0)</f>
        <v>0</v>
      </c>
      <c r="BH698" s="222">
        <f>IF(N698="sníž. přenesená",J698,0)</f>
        <v>0</v>
      </c>
      <c r="BI698" s="222">
        <f>IF(N698="nulová",J698,0)</f>
        <v>0</v>
      </c>
      <c r="BJ698" s="20" t="s">
        <v>87</v>
      </c>
      <c r="BK698" s="222">
        <f>ROUND(I698*H698,2)</f>
        <v>0</v>
      </c>
      <c r="BL698" s="20" t="s">
        <v>147</v>
      </c>
      <c r="BM698" s="221" t="s">
        <v>1216</v>
      </c>
    </row>
    <row r="699" s="2" customFormat="1">
      <c r="A699" s="42"/>
      <c r="B699" s="43"/>
      <c r="C699" s="44"/>
      <c r="D699" s="223" t="s">
        <v>134</v>
      </c>
      <c r="E699" s="44"/>
      <c r="F699" s="224" t="s">
        <v>1217</v>
      </c>
      <c r="G699" s="44"/>
      <c r="H699" s="44"/>
      <c r="I699" s="225"/>
      <c r="J699" s="44"/>
      <c r="K699" s="44"/>
      <c r="L699" s="48"/>
      <c r="M699" s="226"/>
      <c r="N699" s="227"/>
      <c r="O699" s="88"/>
      <c r="P699" s="88"/>
      <c r="Q699" s="88"/>
      <c r="R699" s="88"/>
      <c r="S699" s="88"/>
      <c r="T699" s="89"/>
      <c r="U699" s="42"/>
      <c r="V699" s="42"/>
      <c r="W699" s="42"/>
      <c r="X699" s="42"/>
      <c r="Y699" s="42"/>
      <c r="Z699" s="42"/>
      <c r="AA699" s="42"/>
      <c r="AB699" s="42"/>
      <c r="AC699" s="42"/>
      <c r="AD699" s="42"/>
      <c r="AE699" s="42"/>
      <c r="AT699" s="20" t="s">
        <v>134</v>
      </c>
      <c r="AU699" s="20" t="s">
        <v>89</v>
      </c>
    </row>
    <row r="700" s="2" customFormat="1">
      <c r="A700" s="42"/>
      <c r="B700" s="43"/>
      <c r="C700" s="44"/>
      <c r="D700" s="229" t="s">
        <v>151</v>
      </c>
      <c r="E700" s="44"/>
      <c r="F700" s="230" t="s">
        <v>1218</v>
      </c>
      <c r="G700" s="44"/>
      <c r="H700" s="44"/>
      <c r="I700" s="225"/>
      <c r="J700" s="44"/>
      <c r="K700" s="44"/>
      <c r="L700" s="48"/>
      <c r="M700" s="226"/>
      <c r="N700" s="227"/>
      <c r="O700" s="88"/>
      <c r="P700" s="88"/>
      <c r="Q700" s="88"/>
      <c r="R700" s="88"/>
      <c r="S700" s="88"/>
      <c r="T700" s="89"/>
      <c r="U700" s="42"/>
      <c r="V700" s="42"/>
      <c r="W700" s="42"/>
      <c r="X700" s="42"/>
      <c r="Y700" s="42"/>
      <c r="Z700" s="42"/>
      <c r="AA700" s="42"/>
      <c r="AB700" s="42"/>
      <c r="AC700" s="42"/>
      <c r="AD700" s="42"/>
      <c r="AE700" s="42"/>
      <c r="AT700" s="20" t="s">
        <v>151</v>
      </c>
      <c r="AU700" s="20" t="s">
        <v>89</v>
      </c>
    </row>
    <row r="701" s="13" customFormat="1">
      <c r="A701" s="13"/>
      <c r="B701" s="231"/>
      <c r="C701" s="232"/>
      <c r="D701" s="223" t="s">
        <v>153</v>
      </c>
      <c r="E701" s="233" t="s">
        <v>41</v>
      </c>
      <c r="F701" s="234" t="s">
        <v>1219</v>
      </c>
      <c r="G701" s="232"/>
      <c r="H701" s="235">
        <v>7.202</v>
      </c>
      <c r="I701" s="236"/>
      <c r="J701" s="232"/>
      <c r="K701" s="232"/>
      <c r="L701" s="237"/>
      <c r="M701" s="238"/>
      <c r="N701" s="239"/>
      <c r="O701" s="239"/>
      <c r="P701" s="239"/>
      <c r="Q701" s="239"/>
      <c r="R701" s="239"/>
      <c r="S701" s="239"/>
      <c r="T701" s="240"/>
      <c r="U701" s="13"/>
      <c r="V701" s="13"/>
      <c r="W701" s="13"/>
      <c r="X701" s="13"/>
      <c r="Y701" s="13"/>
      <c r="Z701" s="13"/>
      <c r="AA701" s="13"/>
      <c r="AB701" s="13"/>
      <c r="AC701" s="13"/>
      <c r="AD701" s="13"/>
      <c r="AE701" s="13"/>
      <c r="AT701" s="241" t="s">
        <v>153</v>
      </c>
      <c r="AU701" s="241" t="s">
        <v>89</v>
      </c>
      <c r="AV701" s="13" t="s">
        <v>89</v>
      </c>
      <c r="AW701" s="13" t="s">
        <v>42</v>
      </c>
      <c r="AX701" s="13" t="s">
        <v>87</v>
      </c>
      <c r="AY701" s="241" t="s">
        <v>125</v>
      </c>
    </row>
    <row r="702" s="2" customFormat="1" ht="24.15" customHeight="1">
      <c r="A702" s="42"/>
      <c r="B702" s="43"/>
      <c r="C702" s="209" t="s">
        <v>1220</v>
      </c>
      <c r="D702" s="209" t="s">
        <v>128</v>
      </c>
      <c r="E702" s="210" t="s">
        <v>1221</v>
      </c>
      <c r="F702" s="211" t="s">
        <v>1222</v>
      </c>
      <c r="G702" s="212" t="s">
        <v>587</v>
      </c>
      <c r="H702" s="213">
        <v>288.67599999999999</v>
      </c>
      <c r="I702" s="214"/>
      <c r="J702" s="215">
        <f>ROUND(I702*H702,2)</f>
        <v>0</v>
      </c>
      <c r="K702" s="216"/>
      <c r="L702" s="48"/>
      <c r="M702" s="217" t="s">
        <v>41</v>
      </c>
      <c r="N702" s="218" t="s">
        <v>51</v>
      </c>
      <c r="O702" s="88"/>
      <c r="P702" s="219">
        <f>O702*H702</f>
        <v>0</v>
      </c>
      <c r="Q702" s="219">
        <v>0</v>
      </c>
      <c r="R702" s="219">
        <f>Q702*H702</f>
        <v>0</v>
      </c>
      <c r="S702" s="219">
        <v>0</v>
      </c>
      <c r="T702" s="220">
        <f>S702*H702</f>
        <v>0</v>
      </c>
      <c r="U702" s="42"/>
      <c r="V702" s="42"/>
      <c r="W702" s="42"/>
      <c r="X702" s="42"/>
      <c r="Y702" s="42"/>
      <c r="Z702" s="42"/>
      <c r="AA702" s="42"/>
      <c r="AB702" s="42"/>
      <c r="AC702" s="42"/>
      <c r="AD702" s="42"/>
      <c r="AE702" s="42"/>
      <c r="AR702" s="221" t="s">
        <v>147</v>
      </c>
      <c r="AT702" s="221" t="s">
        <v>128</v>
      </c>
      <c r="AU702" s="221" t="s">
        <v>89</v>
      </c>
      <c r="AY702" s="20" t="s">
        <v>125</v>
      </c>
      <c r="BE702" s="222">
        <f>IF(N702="základní",J702,0)</f>
        <v>0</v>
      </c>
      <c r="BF702" s="222">
        <f>IF(N702="snížená",J702,0)</f>
        <v>0</v>
      </c>
      <c r="BG702" s="222">
        <f>IF(N702="zákl. přenesená",J702,0)</f>
        <v>0</v>
      </c>
      <c r="BH702" s="222">
        <f>IF(N702="sníž. přenesená",J702,0)</f>
        <v>0</v>
      </c>
      <c r="BI702" s="222">
        <f>IF(N702="nulová",J702,0)</f>
        <v>0</v>
      </c>
      <c r="BJ702" s="20" t="s">
        <v>87</v>
      </c>
      <c r="BK702" s="222">
        <f>ROUND(I702*H702,2)</f>
        <v>0</v>
      </c>
      <c r="BL702" s="20" t="s">
        <v>147</v>
      </c>
      <c r="BM702" s="221" t="s">
        <v>1223</v>
      </c>
    </row>
    <row r="703" s="2" customFormat="1">
      <c r="A703" s="42"/>
      <c r="B703" s="43"/>
      <c r="C703" s="44"/>
      <c r="D703" s="223" t="s">
        <v>134</v>
      </c>
      <c r="E703" s="44"/>
      <c r="F703" s="224" t="s">
        <v>1224</v>
      </c>
      <c r="G703" s="44"/>
      <c r="H703" s="44"/>
      <c r="I703" s="225"/>
      <c r="J703" s="44"/>
      <c r="K703" s="44"/>
      <c r="L703" s="48"/>
      <c r="M703" s="226"/>
      <c r="N703" s="227"/>
      <c r="O703" s="88"/>
      <c r="P703" s="88"/>
      <c r="Q703" s="88"/>
      <c r="R703" s="88"/>
      <c r="S703" s="88"/>
      <c r="T703" s="89"/>
      <c r="U703" s="42"/>
      <c r="V703" s="42"/>
      <c r="W703" s="42"/>
      <c r="X703" s="42"/>
      <c r="Y703" s="42"/>
      <c r="Z703" s="42"/>
      <c r="AA703" s="42"/>
      <c r="AB703" s="42"/>
      <c r="AC703" s="42"/>
      <c r="AD703" s="42"/>
      <c r="AE703" s="42"/>
      <c r="AT703" s="20" t="s">
        <v>134</v>
      </c>
      <c r="AU703" s="20" t="s">
        <v>89</v>
      </c>
    </row>
    <row r="704" s="2" customFormat="1">
      <c r="A704" s="42"/>
      <c r="B704" s="43"/>
      <c r="C704" s="44"/>
      <c r="D704" s="229" t="s">
        <v>151</v>
      </c>
      <c r="E704" s="44"/>
      <c r="F704" s="230" t="s">
        <v>1225</v>
      </c>
      <c r="G704" s="44"/>
      <c r="H704" s="44"/>
      <c r="I704" s="225"/>
      <c r="J704" s="44"/>
      <c r="K704" s="44"/>
      <c r="L704" s="48"/>
      <c r="M704" s="253"/>
      <c r="N704" s="254"/>
      <c r="O704" s="255"/>
      <c r="P704" s="255"/>
      <c r="Q704" s="255"/>
      <c r="R704" s="255"/>
      <c r="S704" s="255"/>
      <c r="T704" s="256"/>
      <c r="U704" s="42"/>
      <c r="V704" s="42"/>
      <c r="W704" s="42"/>
      <c r="X704" s="42"/>
      <c r="Y704" s="42"/>
      <c r="Z704" s="42"/>
      <c r="AA704" s="42"/>
      <c r="AB704" s="42"/>
      <c r="AC704" s="42"/>
      <c r="AD704" s="42"/>
      <c r="AE704" s="42"/>
      <c r="AT704" s="20" t="s">
        <v>151</v>
      </c>
      <c r="AU704" s="20" t="s">
        <v>89</v>
      </c>
    </row>
    <row r="705" s="2" customFormat="1" ht="6.96" customHeight="1">
      <c r="A705" s="42"/>
      <c r="B705" s="63"/>
      <c r="C705" s="64"/>
      <c r="D705" s="64"/>
      <c r="E705" s="64"/>
      <c r="F705" s="64"/>
      <c r="G705" s="64"/>
      <c r="H705" s="64"/>
      <c r="I705" s="64"/>
      <c r="J705" s="64"/>
      <c r="K705" s="64"/>
      <c r="L705" s="48"/>
      <c r="M705" s="42"/>
      <c r="O705" s="42"/>
      <c r="P705" s="42"/>
      <c r="Q705" s="42"/>
      <c r="R705" s="42"/>
      <c r="S705" s="42"/>
      <c r="T705" s="42"/>
      <c r="U705" s="42"/>
      <c r="V705" s="42"/>
      <c r="W705" s="42"/>
      <c r="X705" s="42"/>
      <c r="Y705" s="42"/>
      <c r="Z705" s="42"/>
      <c r="AA705" s="42"/>
      <c r="AB705" s="42"/>
      <c r="AC705" s="42"/>
      <c r="AD705" s="42"/>
      <c r="AE705" s="42"/>
    </row>
  </sheetData>
  <sheetProtection sheet="1" autoFilter="0" formatColumns="0" formatRows="0" objects="1" scenarios="1" spinCount="100000" saltValue="uNnha9ZoNnaT/0NiREwop4jlnsJcWqEmHGyuK1oF65BgMOHNadszIChueGsPYJnpA9gFHuOWSdyLIJau9yKs7A==" hashValue="m0KUyCqRPnaOzERQsy2zgdMzzhZPLzkSQyoBSExG0XIqBPq4L2uUntzqo3g+BsZ0JF9M1NB6TDTlHLaFiOPa8w==" algorithmName="SHA-512" password="CC35"/>
  <autoFilter ref="C87:K704"/>
  <mergeCells count="9">
    <mergeCell ref="E7:H7"/>
    <mergeCell ref="E9:H9"/>
    <mergeCell ref="E18:H18"/>
    <mergeCell ref="E27:H27"/>
    <mergeCell ref="E48:H48"/>
    <mergeCell ref="E50:H50"/>
    <mergeCell ref="E78:H78"/>
    <mergeCell ref="E80:H80"/>
    <mergeCell ref="L2:V2"/>
  </mergeCells>
  <hyperlinks>
    <hyperlink ref="F93" r:id="rId1" display="https://podminky.urs.cz/item/CS_URS_2026_01/113106123"/>
    <hyperlink ref="F97" r:id="rId2" display="https://podminky.urs.cz/item/CS_URS_2026_01/113107223"/>
    <hyperlink ref="F104" r:id="rId3" display="https://podminky.urs.cz/item/CS_URS_2026_01/113107224"/>
    <hyperlink ref="F110" r:id="rId4" display="https://podminky.urs.cz/item/CS_URS_2026_01/113107232"/>
    <hyperlink ref="F116" r:id="rId5" display="https://podminky.urs.cz/item/CS_URS_2026_01/113107241"/>
    <hyperlink ref="F122" r:id="rId6" display="https://podminky.urs.cz/item/CS_URS_2026_01/113107312"/>
    <hyperlink ref="F126" r:id="rId7" display="https://podminky.urs.cz/item/CS_URS_2021_01/113154263"/>
    <hyperlink ref="F132" r:id="rId8" display="https://podminky.urs.cz/item/CS_URS_2026_01/113201112"/>
    <hyperlink ref="F136" r:id="rId9" display="https://podminky.urs.cz/item/CS_URS_2026_01/115101201"/>
    <hyperlink ref="F140" r:id="rId10" display="https://podminky.urs.cz/item/CS_URS_2026_01/115101301"/>
    <hyperlink ref="F144" r:id="rId11" display="https://podminky.urs.cz/item/CS_URS_2026_01/119001401"/>
    <hyperlink ref="F150" r:id="rId12" display="https://podminky.urs.cz/item/CS_URS_2026_01/119001405"/>
    <hyperlink ref="F156" r:id="rId13" display="https://podminky.urs.cz/item/CS_URS_2026_01/119001421"/>
    <hyperlink ref="F162" r:id="rId14" display="https://podminky.urs.cz/item/CS_URS_2026_01/120001101"/>
    <hyperlink ref="F171" r:id="rId15" display="https://podminky.urs.cz/item/CS_URS_2026_01/132154101"/>
    <hyperlink ref="F175" r:id="rId16" display="https://podminky.urs.cz/item/CS_URS_2026_01/132154203"/>
    <hyperlink ref="F179" r:id="rId17" display="https://podminky.urs.cz/item/CS_URS_2026_01/132254101"/>
    <hyperlink ref="F183" r:id="rId18" display="https://podminky.urs.cz/item/CS_URS_2026_01/132254204"/>
    <hyperlink ref="F187" r:id="rId19" display="https://podminky.urs.cz/item/CS_URS_2026_01/132354102"/>
    <hyperlink ref="F191" r:id="rId20" display="https://podminky.urs.cz/item/CS_URS_2026_01/132354204"/>
    <hyperlink ref="F195" r:id="rId21" display="https://podminky.urs.cz/item/CS_URS_2026_01/151101101"/>
    <hyperlink ref="F199" r:id="rId22" display="https://podminky.urs.cz/item/CS_URS_2026_01/151101111"/>
    <hyperlink ref="F203" r:id="rId23" display="https://podminky.urs.cz/item/CS_URS_2026_01/151201102"/>
    <hyperlink ref="F207" r:id="rId24" display="https://podminky.urs.cz/item/CS_URS_2026_01/151201112"/>
    <hyperlink ref="F211" r:id="rId25" display="https://podminky.urs.cz/item/CS_URS_2026_01/162751117"/>
    <hyperlink ref="F221" r:id="rId26" display="https://podminky.urs.cz/item/CS_URS_2026_01/162751119"/>
    <hyperlink ref="F229" r:id="rId27" display="https://podminky.urs.cz/item/CS_URS_2026_01/162751137"/>
    <hyperlink ref="F236" r:id="rId28" display="https://podminky.urs.cz/item/CS_URS_2026_01/162751139"/>
    <hyperlink ref="F250" r:id="rId29" display="https://podminky.urs.cz/item/CS_URS_2026_01/171201201"/>
    <hyperlink ref="F257" r:id="rId30" display="https://podminky.urs.cz/item/CS_URS_2026_01/171201231"/>
    <hyperlink ref="F264" r:id="rId31" display="https://podminky.urs.cz/item/CS_URS_2026_01/174101101"/>
    <hyperlink ref="F281" r:id="rId32" display="https://podminky.urs.cz/item/CS_URS_2026_01/175151101"/>
    <hyperlink ref="F296" r:id="rId33" display="https://podminky.urs.cz/item/CS_URS_2026_01/212752101"/>
    <hyperlink ref="F304" r:id="rId34" display="https://podminky.urs.cz/item/CS_URS_2025_02/213141111"/>
    <hyperlink ref="F312" r:id="rId35" display="https://podminky.urs.cz/item/CS_URS_2026_01/451573111"/>
    <hyperlink ref="F318" r:id="rId36" display="https://podminky.urs.cz/item/CS_URS_2026_01/452313141"/>
    <hyperlink ref="F322" r:id="rId37" display="https://podminky.urs.cz/item/CS_URS_2021_01/452353101"/>
    <hyperlink ref="F327" r:id="rId38" display="https://podminky.urs.cz/item/CS_URS_2026_01/564762111"/>
    <hyperlink ref="F333" r:id="rId39" display="https://podminky.urs.cz/item/CS_URS_2026_01/564861111"/>
    <hyperlink ref="F337" r:id="rId40" display="https://podminky.urs.cz/item/CS_URS_2026_01/564931412"/>
    <hyperlink ref="F344" r:id="rId41" display="https://podminky.urs.cz/item/CS_URS_2026_01/565135111"/>
    <hyperlink ref="F350" r:id="rId42" display="https://podminky.urs.cz/item/CS_URS_2026_01/567130115"/>
    <hyperlink ref="F356" r:id="rId43" display="https://podminky.urs.cz/item/CS_URS_2026_01/573111112"/>
    <hyperlink ref="F362" r:id="rId44" display="https://podminky.urs.cz/item/CS_URS_2026_01/573211109"/>
    <hyperlink ref="F368" r:id="rId45" display="https://podminky.urs.cz/item/CS_URS_2026_01/577144111"/>
    <hyperlink ref="F374" r:id="rId46" display="https://podminky.urs.cz/item/CS_URS_2026_01/596211111"/>
    <hyperlink ref="F382" r:id="rId47" display="https://podminky.urs.cz/item/CS_URS_2026_01/850311811"/>
    <hyperlink ref="F386" r:id="rId48" display="https://podminky.urs.cz/item/CS_URS_2021_01/851251211"/>
    <hyperlink ref="F398" r:id="rId49" display="https://podminky.urs.cz/item/CS_URS_2021_01/851251292"/>
    <hyperlink ref="F402" r:id="rId50" display="https://podminky.urs.cz/item/CS_URS_2021_01/851321211"/>
    <hyperlink ref="F420" r:id="rId51" display="https://podminky.urs.cz/item/CS_URS_2021_01/851321292"/>
    <hyperlink ref="F424" r:id="rId52" display="https://podminky.urs.cz/item/CS_URS_2026_01/857242122"/>
    <hyperlink ref="F437" r:id="rId53" display="https://podminky.urs.cz/item/CS_URS_2026_01/857262122"/>
    <hyperlink ref="F444" r:id="rId54" display="https://podminky.urs.cz/item/CS_URS_2021_01/857311141"/>
    <hyperlink ref="F457" r:id="rId55" display="https://podminky.urs.cz/item/CS_URS_2026_01/857312122"/>
    <hyperlink ref="F467" r:id="rId56" display="https://podminky.urs.cz/item/CS_URS_2026_01/857313131"/>
    <hyperlink ref="F474" r:id="rId57" display="https://podminky.urs.cz/item/CS_URS_2026_01/857314122"/>
    <hyperlink ref="F481" r:id="rId58" display="https://podminky.urs.cz/item/CS_URS_2026_01/871161211"/>
    <hyperlink ref="F488" r:id="rId59" display="https://podminky.urs.cz/item/CS_URS_2026_01/871171211"/>
    <hyperlink ref="F496" r:id="rId60" display="https://podminky.urs.cz/item/CS_URS_2026_01/871211811"/>
    <hyperlink ref="F500" r:id="rId61" display="https://podminky.urs.cz/item/CS_URS_2026_01/879161111"/>
    <hyperlink ref="F504" r:id="rId62" display="https://podminky.urs.cz/item/CS_URS_2026_01/879171111"/>
    <hyperlink ref="F508" r:id="rId63" display="https://podminky.urs.cz/item/CS_URS_2026_01/891181112"/>
    <hyperlink ref="F521" r:id="rId64" display="https://podminky.urs.cz/item/CS_URS_2026_01/891181811"/>
    <hyperlink ref="F525" r:id="rId65" display="https://podminky.urs.cz/item/CS_URS_2026_01/891241112"/>
    <hyperlink ref="F535" r:id="rId66" display="https://podminky.urs.cz/item/CS_URS_2026_01/891241811"/>
    <hyperlink ref="F539" r:id="rId67" display="https://podminky.urs.cz/item/CS_URS_2026_01/891247111"/>
    <hyperlink ref="F549" r:id="rId68" display="https://podminky.urs.cz/item/CS_URS_2026_01/891311112"/>
    <hyperlink ref="F559" r:id="rId69" display="https://podminky.urs.cz/item/CS_URS_2026_01/891311811"/>
    <hyperlink ref="F563" r:id="rId70" display="https://podminky.urs.cz/item/CS_URS_2026_01/891319111"/>
    <hyperlink ref="F570" r:id="rId71" display="https://podminky.urs.cz/item/CS_URS_2026_01/892233122"/>
    <hyperlink ref="F575" r:id="rId72" display="https://podminky.urs.cz/item/CS_URS_2026_01/892241111"/>
    <hyperlink ref="F581" r:id="rId73" display="https://podminky.urs.cz/item/CS_URS_2026_01/892351111"/>
    <hyperlink ref="F585" r:id="rId74" display="https://podminky.urs.cz/item/CS_URS_2026_01/892353122"/>
    <hyperlink ref="F590" r:id="rId75" display="https://podminky.urs.cz/item/CS_URS_2026_01/892372111"/>
    <hyperlink ref="F594" r:id="rId76" display="https://podminky.urs.cz/item/CS_URS_2026_01/899101211"/>
    <hyperlink ref="F598" r:id="rId77" display="https://podminky.urs.cz/item/CS_URS_2026_01/899401111"/>
    <hyperlink ref="F605" r:id="rId78" display="https://podminky.urs.cz/item/CS_URS_2026_01/899401112"/>
    <hyperlink ref="F615" r:id="rId79" display="https://podminky.urs.cz/item/CS_URS_2026_01/899401113"/>
    <hyperlink ref="F625" r:id="rId80" display="https://podminky.urs.cz/item/CS_URS_2026_01/899712111"/>
    <hyperlink ref="F629" r:id="rId81" display="https://podminky.urs.cz/item/CS_URS_2026_01/899721111"/>
    <hyperlink ref="F633" r:id="rId82" display="https://podminky.urs.cz/item/CS_URS_2026_01/899722113"/>
    <hyperlink ref="F650" r:id="rId83" display="https://podminky.urs.cz/item/CS_URS_2026_01/916241113"/>
    <hyperlink ref="F654" r:id="rId84" display="https://podminky.urs.cz/item/CS_URS_2026_01/919731121"/>
    <hyperlink ref="F660" r:id="rId85" display="https://podminky.urs.cz/item/CS_URS_2026_01/919732221"/>
    <hyperlink ref="F666" r:id="rId86" display="https://podminky.urs.cz/item/CS_URS_2026_01/919735111"/>
    <hyperlink ref="F672" r:id="rId87" display="https://podminky.urs.cz/item/CS_URS_2026_01/938909311"/>
    <hyperlink ref="F676" r:id="rId88" display="https://podminky.urs.cz/item/CS_URS_2026_01/979024443"/>
    <hyperlink ref="F681" r:id="rId89" display="https://podminky.urs.cz/item/CS_URS_2026_01/997221551"/>
    <hyperlink ref="F684" r:id="rId90" display="https://podminky.urs.cz/item/CS_URS_2026_01/997221559"/>
    <hyperlink ref="F688" r:id="rId91" display="https://podminky.urs.cz/item/CS_URS_2026_01/997221611"/>
    <hyperlink ref="F691" r:id="rId92" display="https://podminky.urs.cz/item/CS_URS_2026_01/997221875"/>
    <hyperlink ref="F695" r:id="rId93" display="https://podminky.urs.cz/item/CS_URS_2026_01/997221873"/>
    <hyperlink ref="F700" r:id="rId94" display="https://podminky.urs.cz/item/CS_URS_2026_01/998225111"/>
    <hyperlink ref="F704" r:id="rId95" display="https://podminky.urs.cz/item/CS_URS_2026_01/998273102"/>
  </hyperlinks>
  <pageMargins left="0.39375" right="0.39375" top="0.39375" bottom="0.39375" header="0" footer="0"/>
  <pageSetup paperSize="9" orientation="portrait" blackAndWhite="1" fitToHeight="100"/>
  <headerFooter>
    <oddFooter>&amp;CStrana &amp;P z &amp;N</oddFooter>
  </headerFooter>
  <drawing r:id="rId96"/>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89" customWidth="1"/>
    <col min="2" max="2" width="1.667969" style="289" customWidth="1"/>
    <col min="3" max="4" width="5" style="289" customWidth="1"/>
    <col min="5" max="5" width="11.66016" style="289" customWidth="1"/>
    <col min="6" max="6" width="9.160156" style="289" customWidth="1"/>
    <col min="7" max="7" width="5" style="289" customWidth="1"/>
    <col min="8" max="8" width="77.83203" style="289" customWidth="1"/>
    <col min="9" max="10" width="20" style="289" customWidth="1"/>
    <col min="11" max="11" width="1.667969" style="289" customWidth="1"/>
  </cols>
  <sheetData>
    <row r="1" s="1" customFormat="1" ht="37.5" customHeight="1"/>
    <row r="2" s="1" customFormat="1" ht="7.5" customHeight="1">
      <c r="B2" s="290"/>
      <c r="C2" s="291"/>
      <c r="D2" s="291"/>
      <c r="E2" s="291"/>
      <c r="F2" s="291"/>
      <c r="G2" s="291"/>
      <c r="H2" s="291"/>
      <c r="I2" s="291"/>
      <c r="J2" s="291"/>
      <c r="K2" s="292"/>
    </row>
    <row r="3" s="17" customFormat="1" ht="45" customHeight="1">
      <c r="B3" s="293"/>
      <c r="C3" s="294" t="s">
        <v>1226</v>
      </c>
      <c r="D3" s="294"/>
      <c r="E3" s="294"/>
      <c r="F3" s="294"/>
      <c r="G3" s="294"/>
      <c r="H3" s="294"/>
      <c r="I3" s="294"/>
      <c r="J3" s="294"/>
      <c r="K3" s="295"/>
    </row>
    <row r="4" s="1" customFormat="1" ht="25.5" customHeight="1">
      <c r="B4" s="296"/>
      <c r="C4" s="297" t="s">
        <v>1227</v>
      </c>
      <c r="D4" s="297"/>
      <c r="E4" s="297"/>
      <c r="F4" s="297"/>
      <c r="G4" s="297"/>
      <c r="H4" s="297"/>
      <c r="I4" s="297"/>
      <c r="J4" s="297"/>
      <c r="K4" s="298"/>
    </row>
    <row r="5" s="1" customFormat="1" ht="5.25" customHeight="1">
      <c r="B5" s="296"/>
      <c r="C5" s="299"/>
      <c r="D5" s="299"/>
      <c r="E5" s="299"/>
      <c r="F5" s="299"/>
      <c r="G5" s="299"/>
      <c r="H5" s="299"/>
      <c r="I5" s="299"/>
      <c r="J5" s="299"/>
      <c r="K5" s="298"/>
    </row>
    <row r="6" s="1" customFormat="1" ht="15" customHeight="1">
      <c r="B6" s="296"/>
      <c r="C6" s="300" t="s">
        <v>1228</v>
      </c>
      <c r="D6" s="300"/>
      <c r="E6" s="300"/>
      <c r="F6" s="300"/>
      <c r="G6" s="300"/>
      <c r="H6" s="300"/>
      <c r="I6" s="300"/>
      <c r="J6" s="300"/>
      <c r="K6" s="298"/>
    </row>
    <row r="7" s="1" customFormat="1" ht="15" customHeight="1">
      <c r="B7" s="301"/>
      <c r="C7" s="300" t="s">
        <v>1229</v>
      </c>
      <c r="D7" s="300"/>
      <c r="E7" s="300"/>
      <c r="F7" s="300"/>
      <c r="G7" s="300"/>
      <c r="H7" s="300"/>
      <c r="I7" s="300"/>
      <c r="J7" s="300"/>
      <c r="K7" s="298"/>
    </row>
    <row r="8" s="1" customFormat="1" ht="12.75" customHeight="1">
      <c r="B8" s="301"/>
      <c r="C8" s="300"/>
      <c r="D8" s="300"/>
      <c r="E8" s="300"/>
      <c r="F8" s="300"/>
      <c r="G8" s="300"/>
      <c r="H8" s="300"/>
      <c r="I8" s="300"/>
      <c r="J8" s="300"/>
      <c r="K8" s="298"/>
    </row>
    <row r="9" s="1" customFormat="1" ht="15" customHeight="1">
      <c r="B9" s="301"/>
      <c r="C9" s="300" t="s">
        <v>1230</v>
      </c>
      <c r="D9" s="300"/>
      <c r="E9" s="300"/>
      <c r="F9" s="300"/>
      <c r="G9" s="300"/>
      <c r="H9" s="300"/>
      <c r="I9" s="300"/>
      <c r="J9" s="300"/>
      <c r="K9" s="298"/>
    </row>
    <row r="10" s="1" customFormat="1" ht="15" customHeight="1">
      <c r="B10" s="301"/>
      <c r="C10" s="300"/>
      <c r="D10" s="300" t="s">
        <v>1231</v>
      </c>
      <c r="E10" s="300"/>
      <c r="F10" s="300"/>
      <c r="G10" s="300"/>
      <c r="H10" s="300"/>
      <c r="I10" s="300"/>
      <c r="J10" s="300"/>
      <c r="K10" s="298"/>
    </row>
    <row r="11" s="1" customFormat="1" ht="15" customHeight="1">
      <c r="B11" s="301"/>
      <c r="C11" s="302"/>
      <c r="D11" s="300" t="s">
        <v>1232</v>
      </c>
      <c r="E11" s="300"/>
      <c r="F11" s="300"/>
      <c r="G11" s="300"/>
      <c r="H11" s="300"/>
      <c r="I11" s="300"/>
      <c r="J11" s="300"/>
      <c r="K11" s="298"/>
    </row>
    <row r="12" s="1" customFormat="1" ht="15" customHeight="1">
      <c r="B12" s="301"/>
      <c r="C12" s="302"/>
      <c r="D12" s="300"/>
      <c r="E12" s="300"/>
      <c r="F12" s="300"/>
      <c r="G12" s="300"/>
      <c r="H12" s="300"/>
      <c r="I12" s="300"/>
      <c r="J12" s="300"/>
      <c r="K12" s="298"/>
    </row>
    <row r="13" s="1" customFormat="1" ht="15" customHeight="1">
      <c r="B13" s="301"/>
      <c r="C13" s="302"/>
      <c r="D13" s="303" t="s">
        <v>1233</v>
      </c>
      <c r="E13" s="300"/>
      <c r="F13" s="300"/>
      <c r="G13" s="300"/>
      <c r="H13" s="300"/>
      <c r="I13" s="300"/>
      <c r="J13" s="300"/>
      <c r="K13" s="298"/>
    </row>
    <row r="14" s="1" customFormat="1" ht="12.75" customHeight="1">
      <c r="B14" s="301"/>
      <c r="C14" s="302"/>
      <c r="D14" s="302"/>
      <c r="E14" s="302"/>
      <c r="F14" s="302"/>
      <c r="G14" s="302"/>
      <c r="H14" s="302"/>
      <c r="I14" s="302"/>
      <c r="J14" s="302"/>
      <c r="K14" s="298"/>
    </row>
    <row r="15" s="1" customFormat="1" ht="15" customHeight="1">
      <c r="B15" s="301"/>
      <c r="C15" s="302"/>
      <c r="D15" s="300" t="s">
        <v>1234</v>
      </c>
      <c r="E15" s="300"/>
      <c r="F15" s="300"/>
      <c r="G15" s="300"/>
      <c r="H15" s="300"/>
      <c r="I15" s="300"/>
      <c r="J15" s="300"/>
      <c r="K15" s="298"/>
    </row>
    <row r="16" s="1" customFormat="1" ht="15" customHeight="1">
      <c r="B16" s="301"/>
      <c r="C16" s="302"/>
      <c r="D16" s="300" t="s">
        <v>1235</v>
      </c>
      <c r="E16" s="300"/>
      <c r="F16" s="300"/>
      <c r="G16" s="300"/>
      <c r="H16" s="300"/>
      <c r="I16" s="300"/>
      <c r="J16" s="300"/>
      <c r="K16" s="298"/>
    </row>
    <row r="17" s="1" customFormat="1" ht="15" customHeight="1">
      <c r="B17" s="301"/>
      <c r="C17" s="302"/>
      <c r="D17" s="300" t="s">
        <v>1236</v>
      </c>
      <c r="E17" s="300"/>
      <c r="F17" s="300"/>
      <c r="G17" s="300"/>
      <c r="H17" s="300"/>
      <c r="I17" s="300"/>
      <c r="J17" s="300"/>
      <c r="K17" s="298"/>
    </row>
    <row r="18" s="1" customFormat="1" ht="15" customHeight="1">
      <c r="B18" s="301"/>
      <c r="C18" s="302"/>
      <c r="D18" s="302"/>
      <c r="E18" s="304" t="s">
        <v>92</v>
      </c>
      <c r="F18" s="300" t="s">
        <v>1237</v>
      </c>
      <c r="G18" s="300"/>
      <c r="H18" s="300"/>
      <c r="I18" s="300"/>
      <c r="J18" s="300"/>
      <c r="K18" s="298"/>
    </row>
    <row r="19" s="1" customFormat="1" ht="15" customHeight="1">
      <c r="B19" s="301"/>
      <c r="C19" s="302"/>
      <c r="D19" s="302"/>
      <c r="E19" s="304" t="s">
        <v>1238</v>
      </c>
      <c r="F19" s="300" t="s">
        <v>1239</v>
      </c>
      <c r="G19" s="300"/>
      <c r="H19" s="300"/>
      <c r="I19" s="300"/>
      <c r="J19" s="300"/>
      <c r="K19" s="298"/>
    </row>
    <row r="20" s="1" customFormat="1" ht="15" customHeight="1">
      <c r="B20" s="301"/>
      <c r="C20" s="302"/>
      <c r="D20" s="302"/>
      <c r="E20" s="304" t="s">
        <v>1240</v>
      </c>
      <c r="F20" s="300" t="s">
        <v>1241</v>
      </c>
      <c r="G20" s="300"/>
      <c r="H20" s="300"/>
      <c r="I20" s="300"/>
      <c r="J20" s="300"/>
      <c r="K20" s="298"/>
    </row>
    <row r="21" s="1" customFormat="1" ht="15" customHeight="1">
      <c r="B21" s="301"/>
      <c r="C21" s="302"/>
      <c r="D21" s="302"/>
      <c r="E21" s="304" t="s">
        <v>85</v>
      </c>
      <c r="F21" s="300" t="s">
        <v>86</v>
      </c>
      <c r="G21" s="300"/>
      <c r="H21" s="300"/>
      <c r="I21" s="300"/>
      <c r="J21" s="300"/>
      <c r="K21" s="298"/>
    </row>
    <row r="22" s="1" customFormat="1" ht="15" customHeight="1">
      <c r="B22" s="301"/>
      <c r="C22" s="302"/>
      <c r="D22" s="302"/>
      <c r="E22" s="304" t="s">
        <v>1242</v>
      </c>
      <c r="F22" s="300" t="s">
        <v>1243</v>
      </c>
      <c r="G22" s="300"/>
      <c r="H22" s="300"/>
      <c r="I22" s="300"/>
      <c r="J22" s="300"/>
      <c r="K22" s="298"/>
    </row>
    <row r="23" s="1" customFormat="1" ht="15" customHeight="1">
      <c r="B23" s="301"/>
      <c r="C23" s="302"/>
      <c r="D23" s="302"/>
      <c r="E23" s="304" t="s">
        <v>1244</v>
      </c>
      <c r="F23" s="300" t="s">
        <v>1245</v>
      </c>
      <c r="G23" s="300"/>
      <c r="H23" s="300"/>
      <c r="I23" s="300"/>
      <c r="J23" s="300"/>
      <c r="K23" s="298"/>
    </row>
    <row r="24" s="1" customFormat="1" ht="12.75" customHeight="1">
      <c r="B24" s="301"/>
      <c r="C24" s="302"/>
      <c r="D24" s="302"/>
      <c r="E24" s="302"/>
      <c r="F24" s="302"/>
      <c r="G24" s="302"/>
      <c r="H24" s="302"/>
      <c r="I24" s="302"/>
      <c r="J24" s="302"/>
      <c r="K24" s="298"/>
    </row>
    <row r="25" s="1" customFormat="1" ht="15" customHeight="1">
      <c r="B25" s="301"/>
      <c r="C25" s="300" t="s">
        <v>1246</v>
      </c>
      <c r="D25" s="300"/>
      <c r="E25" s="300"/>
      <c r="F25" s="300"/>
      <c r="G25" s="300"/>
      <c r="H25" s="300"/>
      <c r="I25" s="300"/>
      <c r="J25" s="300"/>
      <c r="K25" s="298"/>
    </row>
    <row r="26" s="1" customFormat="1" ht="15" customHeight="1">
      <c r="B26" s="301"/>
      <c r="C26" s="300" t="s">
        <v>1247</v>
      </c>
      <c r="D26" s="300"/>
      <c r="E26" s="300"/>
      <c r="F26" s="300"/>
      <c r="G26" s="300"/>
      <c r="H26" s="300"/>
      <c r="I26" s="300"/>
      <c r="J26" s="300"/>
      <c r="K26" s="298"/>
    </row>
    <row r="27" s="1" customFormat="1" ht="15" customHeight="1">
      <c r="B27" s="301"/>
      <c r="C27" s="300"/>
      <c r="D27" s="300" t="s">
        <v>1248</v>
      </c>
      <c r="E27" s="300"/>
      <c r="F27" s="300"/>
      <c r="G27" s="300"/>
      <c r="H27" s="300"/>
      <c r="I27" s="300"/>
      <c r="J27" s="300"/>
      <c r="K27" s="298"/>
    </row>
    <row r="28" s="1" customFormat="1" ht="15" customHeight="1">
      <c r="B28" s="301"/>
      <c r="C28" s="302"/>
      <c r="D28" s="300" t="s">
        <v>1249</v>
      </c>
      <c r="E28" s="300"/>
      <c r="F28" s="300"/>
      <c r="G28" s="300"/>
      <c r="H28" s="300"/>
      <c r="I28" s="300"/>
      <c r="J28" s="300"/>
      <c r="K28" s="298"/>
    </row>
    <row r="29" s="1" customFormat="1" ht="12.75" customHeight="1">
      <c r="B29" s="301"/>
      <c r="C29" s="302"/>
      <c r="D29" s="302"/>
      <c r="E29" s="302"/>
      <c r="F29" s="302"/>
      <c r="G29" s="302"/>
      <c r="H29" s="302"/>
      <c r="I29" s="302"/>
      <c r="J29" s="302"/>
      <c r="K29" s="298"/>
    </row>
    <row r="30" s="1" customFormat="1" ht="15" customHeight="1">
      <c r="B30" s="301"/>
      <c r="C30" s="302"/>
      <c r="D30" s="300" t="s">
        <v>1250</v>
      </c>
      <c r="E30" s="300"/>
      <c r="F30" s="300"/>
      <c r="G30" s="300"/>
      <c r="H30" s="300"/>
      <c r="I30" s="300"/>
      <c r="J30" s="300"/>
      <c r="K30" s="298"/>
    </row>
    <row r="31" s="1" customFormat="1" ht="15" customHeight="1">
      <c r="B31" s="301"/>
      <c r="C31" s="302"/>
      <c r="D31" s="300" t="s">
        <v>1251</v>
      </c>
      <c r="E31" s="300"/>
      <c r="F31" s="300"/>
      <c r="G31" s="300"/>
      <c r="H31" s="300"/>
      <c r="I31" s="300"/>
      <c r="J31" s="300"/>
      <c r="K31" s="298"/>
    </row>
    <row r="32" s="1" customFormat="1" ht="12.75" customHeight="1">
      <c r="B32" s="301"/>
      <c r="C32" s="302"/>
      <c r="D32" s="302"/>
      <c r="E32" s="302"/>
      <c r="F32" s="302"/>
      <c r="G32" s="302"/>
      <c r="H32" s="302"/>
      <c r="I32" s="302"/>
      <c r="J32" s="302"/>
      <c r="K32" s="298"/>
    </row>
    <row r="33" s="1" customFormat="1" ht="15" customHeight="1">
      <c r="B33" s="301"/>
      <c r="C33" s="302"/>
      <c r="D33" s="300" t="s">
        <v>1252</v>
      </c>
      <c r="E33" s="300"/>
      <c r="F33" s="300"/>
      <c r="G33" s="300"/>
      <c r="H33" s="300"/>
      <c r="I33" s="300"/>
      <c r="J33" s="300"/>
      <c r="K33" s="298"/>
    </row>
    <row r="34" s="1" customFormat="1" ht="15" customHeight="1">
      <c r="B34" s="301"/>
      <c r="C34" s="302"/>
      <c r="D34" s="300" t="s">
        <v>1253</v>
      </c>
      <c r="E34" s="300"/>
      <c r="F34" s="300"/>
      <c r="G34" s="300"/>
      <c r="H34" s="300"/>
      <c r="I34" s="300"/>
      <c r="J34" s="300"/>
      <c r="K34" s="298"/>
    </row>
    <row r="35" s="1" customFormat="1" ht="15" customHeight="1">
      <c r="B35" s="301"/>
      <c r="C35" s="302"/>
      <c r="D35" s="300" t="s">
        <v>1254</v>
      </c>
      <c r="E35" s="300"/>
      <c r="F35" s="300"/>
      <c r="G35" s="300"/>
      <c r="H35" s="300"/>
      <c r="I35" s="300"/>
      <c r="J35" s="300"/>
      <c r="K35" s="298"/>
    </row>
    <row r="36" s="1" customFormat="1" ht="15" customHeight="1">
      <c r="B36" s="301"/>
      <c r="C36" s="302"/>
      <c r="D36" s="300"/>
      <c r="E36" s="303" t="s">
        <v>110</v>
      </c>
      <c r="F36" s="300"/>
      <c r="G36" s="300" t="s">
        <v>1255</v>
      </c>
      <c r="H36" s="300"/>
      <c r="I36" s="300"/>
      <c r="J36" s="300"/>
      <c r="K36" s="298"/>
    </row>
    <row r="37" s="1" customFormat="1" ht="30.75" customHeight="1">
      <c r="B37" s="301"/>
      <c r="C37" s="302"/>
      <c r="D37" s="300"/>
      <c r="E37" s="303" t="s">
        <v>1256</v>
      </c>
      <c r="F37" s="300"/>
      <c r="G37" s="300" t="s">
        <v>1257</v>
      </c>
      <c r="H37" s="300"/>
      <c r="I37" s="300"/>
      <c r="J37" s="300"/>
      <c r="K37" s="298"/>
    </row>
    <row r="38" s="1" customFormat="1" ht="15" customHeight="1">
      <c r="B38" s="301"/>
      <c r="C38" s="302"/>
      <c r="D38" s="300"/>
      <c r="E38" s="303" t="s">
        <v>61</v>
      </c>
      <c r="F38" s="300"/>
      <c r="G38" s="300" t="s">
        <v>1258</v>
      </c>
      <c r="H38" s="300"/>
      <c r="I38" s="300"/>
      <c r="J38" s="300"/>
      <c r="K38" s="298"/>
    </row>
    <row r="39" s="1" customFormat="1" ht="15" customHeight="1">
      <c r="B39" s="301"/>
      <c r="C39" s="302"/>
      <c r="D39" s="300"/>
      <c r="E39" s="303" t="s">
        <v>62</v>
      </c>
      <c r="F39" s="300"/>
      <c r="G39" s="300" t="s">
        <v>1259</v>
      </c>
      <c r="H39" s="300"/>
      <c r="I39" s="300"/>
      <c r="J39" s="300"/>
      <c r="K39" s="298"/>
    </row>
    <row r="40" s="1" customFormat="1" ht="15" customHeight="1">
      <c r="B40" s="301"/>
      <c r="C40" s="302"/>
      <c r="D40" s="300"/>
      <c r="E40" s="303" t="s">
        <v>111</v>
      </c>
      <c r="F40" s="300"/>
      <c r="G40" s="300" t="s">
        <v>1260</v>
      </c>
      <c r="H40" s="300"/>
      <c r="I40" s="300"/>
      <c r="J40" s="300"/>
      <c r="K40" s="298"/>
    </row>
    <row r="41" s="1" customFormat="1" ht="15" customHeight="1">
      <c r="B41" s="301"/>
      <c r="C41" s="302"/>
      <c r="D41" s="300"/>
      <c r="E41" s="303" t="s">
        <v>112</v>
      </c>
      <c r="F41" s="300"/>
      <c r="G41" s="300" t="s">
        <v>1261</v>
      </c>
      <c r="H41" s="300"/>
      <c r="I41" s="300"/>
      <c r="J41" s="300"/>
      <c r="K41" s="298"/>
    </row>
    <row r="42" s="1" customFormat="1" ht="15" customHeight="1">
      <c r="B42" s="301"/>
      <c r="C42" s="302"/>
      <c r="D42" s="300"/>
      <c r="E42" s="303" t="s">
        <v>1262</v>
      </c>
      <c r="F42" s="300"/>
      <c r="G42" s="300" t="s">
        <v>1263</v>
      </c>
      <c r="H42" s="300"/>
      <c r="I42" s="300"/>
      <c r="J42" s="300"/>
      <c r="K42" s="298"/>
    </row>
    <row r="43" s="1" customFormat="1" ht="15" customHeight="1">
      <c r="B43" s="301"/>
      <c r="C43" s="302"/>
      <c r="D43" s="300"/>
      <c r="E43" s="303"/>
      <c r="F43" s="300"/>
      <c r="G43" s="300" t="s">
        <v>1264</v>
      </c>
      <c r="H43" s="300"/>
      <c r="I43" s="300"/>
      <c r="J43" s="300"/>
      <c r="K43" s="298"/>
    </row>
    <row r="44" s="1" customFormat="1" ht="15" customHeight="1">
      <c r="B44" s="301"/>
      <c r="C44" s="302"/>
      <c r="D44" s="300"/>
      <c r="E44" s="303" t="s">
        <v>1265</v>
      </c>
      <c r="F44" s="300"/>
      <c r="G44" s="300" t="s">
        <v>1266</v>
      </c>
      <c r="H44" s="300"/>
      <c r="I44" s="300"/>
      <c r="J44" s="300"/>
      <c r="K44" s="298"/>
    </row>
    <row r="45" s="1" customFormat="1" ht="15" customHeight="1">
      <c r="B45" s="301"/>
      <c r="C45" s="302"/>
      <c r="D45" s="300"/>
      <c r="E45" s="303" t="s">
        <v>114</v>
      </c>
      <c r="F45" s="300"/>
      <c r="G45" s="300" t="s">
        <v>1267</v>
      </c>
      <c r="H45" s="300"/>
      <c r="I45" s="300"/>
      <c r="J45" s="300"/>
      <c r="K45" s="298"/>
    </row>
    <row r="46" s="1" customFormat="1" ht="12.75" customHeight="1">
      <c r="B46" s="301"/>
      <c r="C46" s="302"/>
      <c r="D46" s="300"/>
      <c r="E46" s="300"/>
      <c r="F46" s="300"/>
      <c r="G46" s="300"/>
      <c r="H46" s="300"/>
      <c r="I46" s="300"/>
      <c r="J46" s="300"/>
      <c r="K46" s="298"/>
    </row>
    <row r="47" s="1" customFormat="1" ht="15" customHeight="1">
      <c r="B47" s="301"/>
      <c r="C47" s="302"/>
      <c r="D47" s="300" t="s">
        <v>1268</v>
      </c>
      <c r="E47" s="300"/>
      <c r="F47" s="300"/>
      <c r="G47" s="300"/>
      <c r="H47" s="300"/>
      <c r="I47" s="300"/>
      <c r="J47" s="300"/>
      <c r="K47" s="298"/>
    </row>
    <row r="48" s="1" customFormat="1" ht="15" customHeight="1">
      <c r="B48" s="301"/>
      <c r="C48" s="302"/>
      <c r="D48" s="302"/>
      <c r="E48" s="300" t="s">
        <v>1269</v>
      </c>
      <c r="F48" s="300"/>
      <c r="G48" s="300"/>
      <c r="H48" s="300"/>
      <c r="I48" s="300"/>
      <c r="J48" s="300"/>
      <c r="K48" s="298"/>
    </row>
    <row r="49" s="1" customFormat="1" ht="15" customHeight="1">
      <c r="B49" s="301"/>
      <c r="C49" s="302"/>
      <c r="D49" s="302"/>
      <c r="E49" s="300" t="s">
        <v>1270</v>
      </c>
      <c r="F49" s="300"/>
      <c r="G49" s="300"/>
      <c r="H49" s="300"/>
      <c r="I49" s="300"/>
      <c r="J49" s="300"/>
      <c r="K49" s="298"/>
    </row>
    <row r="50" s="1" customFormat="1" ht="15" customHeight="1">
      <c r="B50" s="301"/>
      <c r="C50" s="302"/>
      <c r="D50" s="302"/>
      <c r="E50" s="300" t="s">
        <v>1271</v>
      </c>
      <c r="F50" s="300"/>
      <c r="G50" s="300"/>
      <c r="H50" s="300"/>
      <c r="I50" s="300"/>
      <c r="J50" s="300"/>
      <c r="K50" s="298"/>
    </row>
    <row r="51" s="1" customFormat="1" ht="15" customHeight="1">
      <c r="B51" s="301"/>
      <c r="C51" s="302"/>
      <c r="D51" s="300" t="s">
        <v>1272</v>
      </c>
      <c r="E51" s="300"/>
      <c r="F51" s="300"/>
      <c r="G51" s="300"/>
      <c r="H51" s="300"/>
      <c r="I51" s="300"/>
      <c r="J51" s="300"/>
      <c r="K51" s="298"/>
    </row>
    <row r="52" s="1" customFormat="1" ht="25.5" customHeight="1">
      <c r="B52" s="296"/>
      <c r="C52" s="297" t="s">
        <v>1273</v>
      </c>
      <c r="D52" s="297"/>
      <c r="E52" s="297"/>
      <c r="F52" s="297"/>
      <c r="G52" s="297"/>
      <c r="H52" s="297"/>
      <c r="I52" s="297"/>
      <c r="J52" s="297"/>
      <c r="K52" s="298"/>
    </row>
    <row r="53" s="1" customFormat="1" ht="5.25" customHeight="1">
      <c r="B53" s="296"/>
      <c r="C53" s="299"/>
      <c r="D53" s="299"/>
      <c r="E53" s="299"/>
      <c r="F53" s="299"/>
      <c r="G53" s="299"/>
      <c r="H53" s="299"/>
      <c r="I53" s="299"/>
      <c r="J53" s="299"/>
      <c r="K53" s="298"/>
    </row>
    <row r="54" s="1" customFormat="1" ht="15" customHeight="1">
      <c r="B54" s="296"/>
      <c r="C54" s="300" t="s">
        <v>1274</v>
      </c>
      <c r="D54" s="300"/>
      <c r="E54" s="300"/>
      <c r="F54" s="300"/>
      <c r="G54" s="300"/>
      <c r="H54" s="300"/>
      <c r="I54" s="300"/>
      <c r="J54" s="300"/>
      <c r="K54" s="298"/>
    </row>
    <row r="55" s="1" customFormat="1" ht="15" customHeight="1">
      <c r="B55" s="296"/>
      <c r="C55" s="300" t="s">
        <v>1275</v>
      </c>
      <c r="D55" s="300"/>
      <c r="E55" s="300"/>
      <c r="F55" s="300"/>
      <c r="G55" s="300"/>
      <c r="H55" s="300"/>
      <c r="I55" s="300"/>
      <c r="J55" s="300"/>
      <c r="K55" s="298"/>
    </row>
    <row r="56" s="1" customFormat="1" ht="12.75" customHeight="1">
      <c r="B56" s="296"/>
      <c r="C56" s="300"/>
      <c r="D56" s="300"/>
      <c r="E56" s="300"/>
      <c r="F56" s="300"/>
      <c r="G56" s="300"/>
      <c r="H56" s="300"/>
      <c r="I56" s="300"/>
      <c r="J56" s="300"/>
      <c r="K56" s="298"/>
    </row>
    <row r="57" s="1" customFormat="1" ht="15" customHeight="1">
      <c r="B57" s="296"/>
      <c r="C57" s="300" t="s">
        <v>1276</v>
      </c>
      <c r="D57" s="300"/>
      <c r="E57" s="300"/>
      <c r="F57" s="300"/>
      <c r="G57" s="300"/>
      <c r="H57" s="300"/>
      <c r="I57" s="300"/>
      <c r="J57" s="300"/>
      <c r="K57" s="298"/>
    </row>
    <row r="58" s="1" customFormat="1" ht="15" customHeight="1">
      <c r="B58" s="296"/>
      <c r="C58" s="302"/>
      <c r="D58" s="300" t="s">
        <v>1277</v>
      </c>
      <c r="E58" s="300"/>
      <c r="F58" s="300"/>
      <c r="G58" s="300"/>
      <c r="H58" s="300"/>
      <c r="I58" s="300"/>
      <c r="J58" s="300"/>
      <c r="K58" s="298"/>
    </row>
    <row r="59" s="1" customFormat="1" ht="15" customHeight="1">
      <c r="B59" s="296"/>
      <c r="C59" s="302"/>
      <c r="D59" s="300" t="s">
        <v>1278</v>
      </c>
      <c r="E59" s="300"/>
      <c r="F59" s="300"/>
      <c r="G59" s="300"/>
      <c r="H59" s="300"/>
      <c r="I59" s="300"/>
      <c r="J59" s="300"/>
      <c r="K59" s="298"/>
    </row>
    <row r="60" s="1" customFormat="1" ht="15" customHeight="1">
      <c r="B60" s="296"/>
      <c r="C60" s="302"/>
      <c r="D60" s="300" t="s">
        <v>1279</v>
      </c>
      <c r="E60" s="300"/>
      <c r="F60" s="300"/>
      <c r="G60" s="300"/>
      <c r="H60" s="300"/>
      <c r="I60" s="300"/>
      <c r="J60" s="300"/>
      <c r="K60" s="298"/>
    </row>
    <row r="61" s="1" customFormat="1" ht="15" customHeight="1">
      <c r="B61" s="296"/>
      <c r="C61" s="302"/>
      <c r="D61" s="300" t="s">
        <v>1280</v>
      </c>
      <c r="E61" s="300"/>
      <c r="F61" s="300"/>
      <c r="G61" s="300"/>
      <c r="H61" s="300"/>
      <c r="I61" s="300"/>
      <c r="J61" s="300"/>
      <c r="K61" s="298"/>
    </row>
    <row r="62" s="1" customFormat="1" ht="15" customHeight="1">
      <c r="B62" s="296"/>
      <c r="C62" s="302"/>
      <c r="D62" s="305" t="s">
        <v>1281</v>
      </c>
      <c r="E62" s="305"/>
      <c r="F62" s="305"/>
      <c r="G62" s="305"/>
      <c r="H62" s="305"/>
      <c r="I62" s="305"/>
      <c r="J62" s="305"/>
      <c r="K62" s="298"/>
    </row>
    <row r="63" s="1" customFormat="1" ht="15" customHeight="1">
      <c r="B63" s="296"/>
      <c r="C63" s="302"/>
      <c r="D63" s="300" t="s">
        <v>1282</v>
      </c>
      <c r="E63" s="300"/>
      <c r="F63" s="300"/>
      <c r="G63" s="300"/>
      <c r="H63" s="300"/>
      <c r="I63" s="300"/>
      <c r="J63" s="300"/>
      <c r="K63" s="298"/>
    </row>
    <row r="64" s="1" customFormat="1" ht="12.75" customHeight="1">
      <c r="B64" s="296"/>
      <c r="C64" s="302"/>
      <c r="D64" s="302"/>
      <c r="E64" s="306"/>
      <c r="F64" s="302"/>
      <c r="G64" s="302"/>
      <c r="H64" s="302"/>
      <c r="I64" s="302"/>
      <c r="J64" s="302"/>
      <c r="K64" s="298"/>
    </row>
    <row r="65" s="1" customFormat="1" ht="15" customHeight="1">
      <c r="B65" s="296"/>
      <c r="C65" s="302"/>
      <c r="D65" s="300" t="s">
        <v>1283</v>
      </c>
      <c r="E65" s="300"/>
      <c r="F65" s="300"/>
      <c r="G65" s="300"/>
      <c r="H65" s="300"/>
      <c r="I65" s="300"/>
      <c r="J65" s="300"/>
      <c r="K65" s="298"/>
    </row>
    <row r="66" s="1" customFormat="1" ht="15" customHeight="1">
      <c r="B66" s="296"/>
      <c r="C66" s="302"/>
      <c r="D66" s="305" t="s">
        <v>1284</v>
      </c>
      <c r="E66" s="305"/>
      <c r="F66" s="305"/>
      <c r="G66" s="305"/>
      <c r="H66" s="305"/>
      <c r="I66" s="305"/>
      <c r="J66" s="305"/>
      <c r="K66" s="298"/>
    </row>
    <row r="67" s="1" customFormat="1" ht="15" customHeight="1">
      <c r="B67" s="296"/>
      <c r="C67" s="302"/>
      <c r="D67" s="300" t="s">
        <v>1285</v>
      </c>
      <c r="E67" s="300"/>
      <c r="F67" s="300"/>
      <c r="G67" s="300"/>
      <c r="H67" s="300"/>
      <c r="I67" s="300"/>
      <c r="J67" s="300"/>
      <c r="K67" s="298"/>
    </row>
    <row r="68" s="1" customFormat="1" ht="15" customHeight="1">
      <c r="B68" s="296"/>
      <c r="C68" s="302"/>
      <c r="D68" s="300" t="s">
        <v>1286</v>
      </c>
      <c r="E68" s="300"/>
      <c r="F68" s="300"/>
      <c r="G68" s="300"/>
      <c r="H68" s="300"/>
      <c r="I68" s="300"/>
      <c r="J68" s="300"/>
      <c r="K68" s="298"/>
    </row>
    <row r="69" s="1" customFormat="1" ht="15" customHeight="1">
      <c r="B69" s="296"/>
      <c r="C69" s="302"/>
      <c r="D69" s="300" t="s">
        <v>1287</v>
      </c>
      <c r="E69" s="300"/>
      <c r="F69" s="300"/>
      <c r="G69" s="300"/>
      <c r="H69" s="300"/>
      <c r="I69" s="300"/>
      <c r="J69" s="300"/>
      <c r="K69" s="298"/>
    </row>
    <row r="70" s="1" customFormat="1" ht="15" customHeight="1">
      <c r="B70" s="296"/>
      <c r="C70" s="302"/>
      <c r="D70" s="300" t="s">
        <v>1288</v>
      </c>
      <c r="E70" s="300"/>
      <c r="F70" s="300"/>
      <c r="G70" s="300"/>
      <c r="H70" s="300"/>
      <c r="I70" s="300"/>
      <c r="J70" s="300"/>
      <c r="K70" s="298"/>
    </row>
    <row r="71" s="1" customFormat="1" ht="12.75" customHeight="1">
      <c r="B71" s="307"/>
      <c r="C71" s="308"/>
      <c r="D71" s="308"/>
      <c r="E71" s="308"/>
      <c r="F71" s="308"/>
      <c r="G71" s="308"/>
      <c r="H71" s="308"/>
      <c r="I71" s="308"/>
      <c r="J71" s="308"/>
      <c r="K71" s="309"/>
    </row>
    <row r="72" s="1" customFormat="1" ht="18.75" customHeight="1">
      <c r="B72" s="310"/>
      <c r="C72" s="310"/>
      <c r="D72" s="310"/>
      <c r="E72" s="310"/>
      <c r="F72" s="310"/>
      <c r="G72" s="310"/>
      <c r="H72" s="310"/>
      <c r="I72" s="310"/>
      <c r="J72" s="310"/>
      <c r="K72" s="311"/>
    </row>
    <row r="73" s="1" customFormat="1" ht="18.75" customHeight="1">
      <c r="B73" s="311"/>
      <c r="C73" s="311"/>
      <c r="D73" s="311"/>
      <c r="E73" s="311"/>
      <c r="F73" s="311"/>
      <c r="G73" s="311"/>
      <c r="H73" s="311"/>
      <c r="I73" s="311"/>
      <c r="J73" s="311"/>
      <c r="K73" s="311"/>
    </row>
    <row r="74" s="1" customFormat="1" ht="7.5" customHeight="1">
      <c r="B74" s="312"/>
      <c r="C74" s="313"/>
      <c r="D74" s="313"/>
      <c r="E74" s="313"/>
      <c r="F74" s="313"/>
      <c r="G74" s="313"/>
      <c r="H74" s="313"/>
      <c r="I74" s="313"/>
      <c r="J74" s="313"/>
      <c r="K74" s="314"/>
    </row>
    <row r="75" s="1" customFormat="1" ht="45" customHeight="1">
      <c r="B75" s="315"/>
      <c r="C75" s="316" t="s">
        <v>1289</v>
      </c>
      <c r="D75" s="316"/>
      <c r="E75" s="316"/>
      <c r="F75" s="316"/>
      <c r="G75" s="316"/>
      <c r="H75" s="316"/>
      <c r="I75" s="316"/>
      <c r="J75" s="316"/>
      <c r="K75" s="317"/>
    </row>
    <row r="76" s="1" customFormat="1" ht="17.25" customHeight="1">
      <c r="B76" s="315"/>
      <c r="C76" s="318" t="s">
        <v>1290</v>
      </c>
      <c r="D76" s="318"/>
      <c r="E76" s="318"/>
      <c r="F76" s="318" t="s">
        <v>1291</v>
      </c>
      <c r="G76" s="319"/>
      <c r="H76" s="318" t="s">
        <v>62</v>
      </c>
      <c r="I76" s="318" t="s">
        <v>65</v>
      </c>
      <c r="J76" s="318" t="s">
        <v>1292</v>
      </c>
      <c r="K76" s="317"/>
    </row>
    <row r="77" s="1" customFormat="1" ht="17.25" customHeight="1">
      <c r="B77" s="315"/>
      <c r="C77" s="320" t="s">
        <v>1293</v>
      </c>
      <c r="D77" s="320"/>
      <c r="E77" s="320"/>
      <c r="F77" s="321" t="s">
        <v>1294</v>
      </c>
      <c r="G77" s="322"/>
      <c r="H77" s="320"/>
      <c r="I77" s="320"/>
      <c r="J77" s="320" t="s">
        <v>1295</v>
      </c>
      <c r="K77" s="317"/>
    </row>
    <row r="78" s="1" customFormat="1" ht="5.25" customHeight="1">
      <c r="B78" s="315"/>
      <c r="C78" s="323"/>
      <c r="D78" s="323"/>
      <c r="E78" s="323"/>
      <c r="F78" s="323"/>
      <c r="G78" s="324"/>
      <c r="H78" s="323"/>
      <c r="I78" s="323"/>
      <c r="J78" s="323"/>
      <c r="K78" s="317"/>
    </row>
    <row r="79" s="1" customFormat="1" ht="15" customHeight="1">
      <c r="B79" s="315"/>
      <c r="C79" s="303" t="s">
        <v>61</v>
      </c>
      <c r="D79" s="325"/>
      <c r="E79" s="325"/>
      <c r="F79" s="326" t="s">
        <v>1296</v>
      </c>
      <c r="G79" s="327"/>
      <c r="H79" s="303" t="s">
        <v>1297</v>
      </c>
      <c r="I79" s="303" t="s">
        <v>1298</v>
      </c>
      <c r="J79" s="303">
        <v>20</v>
      </c>
      <c r="K79" s="317"/>
    </row>
    <row r="80" s="1" customFormat="1" ht="15" customHeight="1">
      <c r="B80" s="315"/>
      <c r="C80" s="303" t="s">
        <v>1299</v>
      </c>
      <c r="D80" s="303"/>
      <c r="E80" s="303"/>
      <c r="F80" s="326" t="s">
        <v>1296</v>
      </c>
      <c r="G80" s="327"/>
      <c r="H80" s="303" t="s">
        <v>1300</v>
      </c>
      <c r="I80" s="303" t="s">
        <v>1298</v>
      </c>
      <c r="J80" s="303">
        <v>120</v>
      </c>
      <c r="K80" s="317"/>
    </row>
    <row r="81" s="1" customFormat="1" ht="15" customHeight="1">
      <c r="B81" s="328"/>
      <c r="C81" s="303" t="s">
        <v>1301</v>
      </c>
      <c r="D81" s="303"/>
      <c r="E81" s="303"/>
      <c r="F81" s="326" t="s">
        <v>1302</v>
      </c>
      <c r="G81" s="327"/>
      <c r="H81" s="303" t="s">
        <v>1303</v>
      </c>
      <c r="I81" s="303" t="s">
        <v>1298</v>
      </c>
      <c r="J81" s="303">
        <v>50</v>
      </c>
      <c r="K81" s="317"/>
    </row>
    <row r="82" s="1" customFormat="1" ht="15" customHeight="1">
      <c r="B82" s="328"/>
      <c r="C82" s="303" t="s">
        <v>1304</v>
      </c>
      <c r="D82" s="303"/>
      <c r="E82" s="303"/>
      <c r="F82" s="326" t="s">
        <v>1296</v>
      </c>
      <c r="G82" s="327"/>
      <c r="H82" s="303" t="s">
        <v>1305</v>
      </c>
      <c r="I82" s="303" t="s">
        <v>1306</v>
      </c>
      <c r="J82" s="303"/>
      <c r="K82" s="317"/>
    </row>
    <row r="83" s="1" customFormat="1" ht="15" customHeight="1">
      <c r="B83" s="328"/>
      <c r="C83" s="329" t="s">
        <v>1307</v>
      </c>
      <c r="D83" s="329"/>
      <c r="E83" s="329"/>
      <c r="F83" s="330" t="s">
        <v>1302</v>
      </c>
      <c r="G83" s="329"/>
      <c r="H83" s="329" t="s">
        <v>1308</v>
      </c>
      <c r="I83" s="329" t="s">
        <v>1298</v>
      </c>
      <c r="J83" s="329">
        <v>15</v>
      </c>
      <c r="K83" s="317"/>
    </row>
    <row r="84" s="1" customFormat="1" ht="15" customHeight="1">
      <c r="B84" s="328"/>
      <c r="C84" s="329" t="s">
        <v>1309</v>
      </c>
      <c r="D84" s="329"/>
      <c r="E84" s="329"/>
      <c r="F84" s="330" t="s">
        <v>1302</v>
      </c>
      <c r="G84" s="329"/>
      <c r="H84" s="329" t="s">
        <v>1310</v>
      </c>
      <c r="I84" s="329" t="s">
        <v>1298</v>
      </c>
      <c r="J84" s="329">
        <v>15</v>
      </c>
      <c r="K84" s="317"/>
    </row>
    <row r="85" s="1" customFormat="1" ht="15" customHeight="1">
      <c r="B85" s="328"/>
      <c r="C85" s="329" t="s">
        <v>1311</v>
      </c>
      <c r="D85" s="329"/>
      <c r="E85" s="329"/>
      <c r="F85" s="330" t="s">
        <v>1302</v>
      </c>
      <c r="G85" s="329"/>
      <c r="H85" s="329" t="s">
        <v>1312</v>
      </c>
      <c r="I85" s="329" t="s">
        <v>1298</v>
      </c>
      <c r="J85" s="329">
        <v>20</v>
      </c>
      <c r="K85" s="317"/>
    </row>
    <row r="86" s="1" customFormat="1" ht="15" customHeight="1">
      <c r="B86" s="328"/>
      <c r="C86" s="329" t="s">
        <v>1313</v>
      </c>
      <c r="D86" s="329"/>
      <c r="E86" s="329"/>
      <c r="F86" s="330" t="s">
        <v>1302</v>
      </c>
      <c r="G86" s="329"/>
      <c r="H86" s="329" t="s">
        <v>1314</v>
      </c>
      <c r="I86" s="329" t="s">
        <v>1298</v>
      </c>
      <c r="J86" s="329">
        <v>20</v>
      </c>
      <c r="K86" s="317"/>
    </row>
    <row r="87" s="1" customFormat="1" ht="15" customHeight="1">
      <c r="B87" s="328"/>
      <c r="C87" s="303" t="s">
        <v>1315</v>
      </c>
      <c r="D87" s="303"/>
      <c r="E87" s="303"/>
      <c r="F87" s="326" t="s">
        <v>1302</v>
      </c>
      <c r="G87" s="327"/>
      <c r="H87" s="303" t="s">
        <v>1316</v>
      </c>
      <c r="I87" s="303" t="s">
        <v>1298</v>
      </c>
      <c r="J87" s="303">
        <v>50</v>
      </c>
      <c r="K87" s="317"/>
    </row>
    <row r="88" s="1" customFormat="1" ht="15" customHeight="1">
      <c r="B88" s="328"/>
      <c r="C88" s="303" t="s">
        <v>1317</v>
      </c>
      <c r="D88" s="303"/>
      <c r="E88" s="303"/>
      <c r="F88" s="326" t="s">
        <v>1302</v>
      </c>
      <c r="G88" s="327"/>
      <c r="H88" s="303" t="s">
        <v>1318</v>
      </c>
      <c r="I88" s="303" t="s">
        <v>1298</v>
      </c>
      <c r="J88" s="303">
        <v>20</v>
      </c>
      <c r="K88" s="317"/>
    </row>
    <row r="89" s="1" customFormat="1" ht="15" customHeight="1">
      <c r="B89" s="328"/>
      <c r="C89" s="303" t="s">
        <v>1319</v>
      </c>
      <c r="D89" s="303"/>
      <c r="E89" s="303"/>
      <c r="F89" s="326" t="s">
        <v>1302</v>
      </c>
      <c r="G89" s="327"/>
      <c r="H89" s="303" t="s">
        <v>1320</v>
      </c>
      <c r="I89" s="303" t="s">
        <v>1298</v>
      </c>
      <c r="J89" s="303">
        <v>20</v>
      </c>
      <c r="K89" s="317"/>
    </row>
    <row r="90" s="1" customFormat="1" ht="15" customHeight="1">
      <c r="B90" s="328"/>
      <c r="C90" s="303" t="s">
        <v>1321</v>
      </c>
      <c r="D90" s="303"/>
      <c r="E90" s="303"/>
      <c r="F90" s="326" t="s">
        <v>1302</v>
      </c>
      <c r="G90" s="327"/>
      <c r="H90" s="303" t="s">
        <v>1322</v>
      </c>
      <c r="I90" s="303" t="s">
        <v>1298</v>
      </c>
      <c r="J90" s="303">
        <v>50</v>
      </c>
      <c r="K90" s="317"/>
    </row>
    <row r="91" s="1" customFormat="1" ht="15" customHeight="1">
      <c r="B91" s="328"/>
      <c r="C91" s="303" t="s">
        <v>1323</v>
      </c>
      <c r="D91" s="303"/>
      <c r="E91" s="303"/>
      <c r="F91" s="326" t="s">
        <v>1302</v>
      </c>
      <c r="G91" s="327"/>
      <c r="H91" s="303" t="s">
        <v>1323</v>
      </c>
      <c r="I91" s="303" t="s">
        <v>1298</v>
      </c>
      <c r="J91" s="303">
        <v>50</v>
      </c>
      <c r="K91" s="317"/>
    </row>
    <row r="92" s="1" customFormat="1" ht="15" customHeight="1">
      <c r="B92" s="328"/>
      <c r="C92" s="303" t="s">
        <v>1324</v>
      </c>
      <c r="D92" s="303"/>
      <c r="E92" s="303"/>
      <c r="F92" s="326" t="s">
        <v>1302</v>
      </c>
      <c r="G92" s="327"/>
      <c r="H92" s="303" t="s">
        <v>1325</v>
      </c>
      <c r="I92" s="303" t="s">
        <v>1298</v>
      </c>
      <c r="J92" s="303">
        <v>255</v>
      </c>
      <c r="K92" s="317"/>
    </row>
    <row r="93" s="1" customFormat="1" ht="15" customHeight="1">
      <c r="B93" s="328"/>
      <c r="C93" s="303" t="s">
        <v>1326</v>
      </c>
      <c r="D93" s="303"/>
      <c r="E93" s="303"/>
      <c r="F93" s="326" t="s">
        <v>1296</v>
      </c>
      <c r="G93" s="327"/>
      <c r="H93" s="303" t="s">
        <v>1327</v>
      </c>
      <c r="I93" s="303" t="s">
        <v>1328</v>
      </c>
      <c r="J93" s="303"/>
      <c r="K93" s="317"/>
    </row>
    <row r="94" s="1" customFormat="1" ht="15" customHeight="1">
      <c r="B94" s="328"/>
      <c r="C94" s="303" t="s">
        <v>1329</v>
      </c>
      <c r="D94" s="303"/>
      <c r="E94" s="303"/>
      <c r="F94" s="326" t="s">
        <v>1296</v>
      </c>
      <c r="G94" s="327"/>
      <c r="H94" s="303" t="s">
        <v>1330</v>
      </c>
      <c r="I94" s="303" t="s">
        <v>1331</v>
      </c>
      <c r="J94" s="303"/>
      <c r="K94" s="317"/>
    </row>
    <row r="95" s="1" customFormat="1" ht="15" customHeight="1">
      <c r="B95" s="328"/>
      <c r="C95" s="303" t="s">
        <v>1332</v>
      </c>
      <c r="D95" s="303"/>
      <c r="E95" s="303"/>
      <c r="F95" s="326" t="s">
        <v>1296</v>
      </c>
      <c r="G95" s="327"/>
      <c r="H95" s="303" t="s">
        <v>1332</v>
      </c>
      <c r="I95" s="303" t="s">
        <v>1331</v>
      </c>
      <c r="J95" s="303"/>
      <c r="K95" s="317"/>
    </row>
    <row r="96" s="1" customFormat="1" ht="15" customHeight="1">
      <c r="B96" s="328"/>
      <c r="C96" s="303" t="s">
        <v>46</v>
      </c>
      <c r="D96" s="303"/>
      <c r="E96" s="303"/>
      <c r="F96" s="326" t="s">
        <v>1296</v>
      </c>
      <c r="G96" s="327"/>
      <c r="H96" s="303" t="s">
        <v>1333</v>
      </c>
      <c r="I96" s="303" t="s">
        <v>1331</v>
      </c>
      <c r="J96" s="303"/>
      <c r="K96" s="317"/>
    </row>
    <row r="97" s="1" customFormat="1" ht="15" customHeight="1">
      <c r="B97" s="328"/>
      <c r="C97" s="303" t="s">
        <v>56</v>
      </c>
      <c r="D97" s="303"/>
      <c r="E97" s="303"/>
      <c r="F97" s="326" t="s">
        <v>1296</v>
      </c>
      <c r="G97" s="327"/>
      <c r="H97" s="303" t="s">
        <v>1334</v>
      </c>
      <c r="I97" s="303" t="s">
        <v>1331</v>
      </c>
      <c r="J97" s="303"/>
      <c r="K97" s="317"/>
    </row>
    <row r="98" s="1" customFormat="1" ht="15" customHeight="1">
      <c r="B98" s="331"/>
      <c r="C98" s="332"/>
      <c r="D98" s="332"/>
      <c r="E98" s="332"/>
      <c r="F98" s="332"/>
      <c r="G98" s="332"/>
      <c r="H98" s="332"/>
      <c r="I98" s="332"/>
      <c r="J98" s="332"/>
      <c r="K98" s="333"/>
    </row>
    <row r="99" s="1" customFormat="1" ht="18.75" customHeight="1">
      <c r="B99" s="334"/>
      <c r="C99" s="335"/>
      <c r="D99" s="335"/>
      <c r="E99" s="335"/>
      <c r="F99" s="335"/>
      <c r="G99" s="335"/>
      <c r="H99" s="335"/>
      <c r="I99" s="335"/>
      <c r="J99" s="335"/>
      <c r="K99" s="334"/>
    </row>
    <row r="100" s="1" customFormat="1" ht="18.75" customHeight="1">
      <c r="B100" s="311"/>
      <c r="C100" s="311"/>
      <c r="D100" s="311"/>
      <c r="E100" s="311"/>
      <c r="F100" s="311"/>
      <c r="G100" s="311"/>
      <c r="H100" s="311"/>
      <c r="I100" s="311"/>
      <c r="J100" s="311"/>
      <c r="K100" s="311"/>
    </row>
    <row r="101" s="1" customFormat="1" ht="7.5" customHeight="1">
      <c r="B101" s="312"/>
      <c r="C101" s="313"/>
      <c r="D101" s="313"/>
      <c r="E101" s="313"/>
      <c r="F101" s="313"/>
      <c r="G101" s="313"/>
      <c r="H101" s="313"/>
      <c r="I101" s="313"/>
      <c r="J101" s="313"/>
      <c r="K101" s="314"/>
    </row>
    <row r="102" s="1" customFormat="1" ht="45" customHeight="1">
      <c r="B102" s="315"/>
      <c r="C102" s="316" t="s">
        <v>1335</v>
      </c>
      <c r="D102" s="316"/>
      <c r="E102" s="316"/>
      <c r="F102" s="316"/>
      <c r="G102" s="316"/>
      <c r="H102" s="316"/>
      <c r="I102" s="316"/>
      <c r="J102" s="316"/>
      <c r="K102" s="317"/>
    </row>
    <row r="103" s="1" customFormat="1" ht="17.25" customHeight="1">
      <c r="B103" s="315"/>
      <c r="C103" s="318" t="s">
        <v>1290</v>
      </c>
      <c r="D103" s="318"/>
      <c r="E103" s="318"/>
      <c r="F103" s="318" t="s">
        <v>1291</v>
      </c>
      <c r="G103" s="319"/>
      <c r="H103" s="318" t="s">
        <v>62</v>
      </c>
      <c r="I103" s="318" t="s">
        <v>65</v>
      </c>
      <c r="J103" s="318" t="s">
        <v>1292</v>
      </c>
      <c r="K103" s="317"/>
    </row>
    <row r="104" s="1" customFormat="1" ht="17.25" customHeight="1">
      <c r="B104" s="315"/>
      <c r="C104" s="320" t="s">
        <v>1293</v>
      </c>
      <c r="D104" s="320"/>
      <c r="E104" s="320"/>
      <c r="F104" s="321" t="s">
        <v>1294</v>
      </c>
      <c r="G104" s="322"/>
      <c r="H104" s="320"/>
      <c r="I104" s="320"/>
      <c r="J104" s="320" t="s">
        <v>1295</v>
      </c>
      <c r="K104" s="317"/>
    </row>
    <row r="105" s="1" customFormat="1" ht="5.25" customHeight="1">
      <c r="B105" s="315"/>
      <c r="C105" s="318"/>
      <c r="D105" s="318"/>
      <c r="E105" s="318"/>
      <c r="F105" s="318"/>
      <c r="G105" s="336"/>
      <c r="H105" s="318"/>
      <c r="I105" s="318"/>
      <c r="J105" s="318"/>
      <c r="K105" s="317"/>
    </row>
    <row r="106" s="1" customFormat="1" ht="15" customHeight="1">
      <c r="B106" s="315"/>
      <c r="C106" s="303" t="s">
        <v>61</v>
      </c>
      <c r="D106" s="325"/>
      <c r="E106" s="325"/>
      <c r="F106" s="326" t="s">
        <v>1296</v>
      </c>
      <c r="G106" s="303"/>
      <c r="H106" s="303" t="s">
        <v>1336</v>
      </c>
      <c r="I106" s="303" t="s">
        <v>1298</v>
      </c>
      <c r="J106" s="303">
        <v>20</v>
      </c>
      <c r="K106" s="317"/>
    </row>
    <row r="107" s="1" customFormat="1" ht="15" customHeight="1">
      <c r="B107" s="315"/>
      <c r="C107" s="303" t="s">
        <v>1299</v>
      </c>
      <c r="D107" s="303"/>
      <c r="E107" s="303"/>
      <c r="F107" s="326" t="s">
        <v>1296</v>
      </c>
      <c r="G107" s="303"/>
      <c r="H107" s="303" t="s">
        <v>1336</v>
      </c>
      <c r="I107" s="303" t="s">
        <v>1298</v>
      </c>
      <c r="J107" s="303">
        <v>120</v>
      </c>
      <c r="K107" s="317"/>
    </row>
    <row r="108" s="1" customFormat="1" ht="15" customHeight="1">
      <c r="B108" s="328"/>
      <c r="C108" s="303" t="s">
        <v>1301</v>
      </c>
      <c r="D108" s="303"/>
      <c r="E108" s="303"/>
      <c r="F108" s="326" t="s">
        <v>1302</v>
      </c>
      <c r="G108" s="303"/>
      <c r="H108" s="303" t="s">
        <v>1336</v>
      </c>
      <c r="I108" s="303" t="s">
        <v>1298</v>
      </c>
      <c r="J108" s="303">
        <v>50</v>
      </c>
      <c r="K108" s="317"/>
    </row>
    <row r="109" s="1" customFormat="1" ht="15" customHeight="1">
      <c r="B109" s="328"/>
      <c r="C109" s="303" t="s">
        <v>1304</v>
      </c>
      <c r="D109" s="303"/>
      <c r="E109" s="303"/>
      <c r="F109" s="326" t="s">
        <v>1296</v>
      </c>
      <c r="G109" s="303"/>
      <c r="H109" s="303" t="s">
        <v>1336</v>
      </c>
      <c r="I109" s="303" t="s">
        <v>1306</v>
      </c>
      <c r="J109" s="303"/>
      <c r="K109" s="317"/>
    </row>
    <row r="110" s="1" customFormat="1" ht="15" customHeight="1">
      <c r="B110" s="328"/>
      <c r="C110" s="303" t="s">
        <v>1315</v>
      </c>
      <c r="D110" s="303"/>
      <c r="E110" s="303"/>
      <c r="F110" s="326" t="s">
        <v>1302</v>
      </c>
      <c r="G110" s="303"/>
      <c r="H110" s="303" t="s">
        <v>1336</v>
      </c>
      <c r="I110" s="303" t="s">
        <v>1298</v>
      </c>
      <c r="J110" s="303">
        <v>50</v>
      </c>
      <c r="K110" s="317"/>
    </row>
    <row r="111" s="1" customFormat="1" ht="15" customHeight="1">
      <c r="B111" s="328"/>
      <c r="C111" s="303" t="s">
        <v>1323</v>
      </c>
      <c r="D111" s="303"/>
      <c r="E111" s="303"/>
      <c r="F111" s="326" t="s">
        <v>1302</v>
      </c>
      <c r="G111" s="303"/>
      <c r="H111" s="303" t="s">
        <v>1336</v>
      </c>
      <c r="I111" s="303" t="s">
        <v>1298</v>
      </c>
      <c r="J111" s="303">
        <v>50</v>
      </c>
      <c r="K111" s="317"/>
    </row>
    <row r="112" s="1" customFormat="1" ht="15" customHeight="1">
      <c r="B112" s="328"/>
      <c r="C112" s="303" t="s">
        <v>1321</v>
      </c>
      <c r="D112" s="303"/>
      <c r="E112" s="303"/>
      <c r="F112" s="326" t="s">
        <v>1302</v>
      </c>
      <c r="G112" s="303"/>
      <c r="H112" s="303" t="s">
        <v>1336</v>
      </c>
      <c r="I112" s="303" t="s">
        <v>1298</v>
      </c>
      <c r="J112" s="303">
        <v>50</v>
      </c>
      <c r="K112" s="317"/>
    </row>
    <row r="113" s="1" customFormat="1" ht="15" customHeight="1">
      <c r="B113" s="328"/>
      <c r="C113" s="303" t="s">
        <v>61</v>
      </c>
      <c r="D113" s="303"/>
      <c r="E113" s="303"/>
      <c r="F113" s="326" t="s">
        <v>1296</v>
      </c>
      <c r="G113" s="303"/>
      <c r="H113" s="303" t="s">
        <v>1337</v>
      </c>
      <c r="I113" s="303" t="s">
        <v>1298</v>
      </c>
      <c r="J113" s="303">
        <v>20</v>
      </c>
      <c r="K113" s="317"/>
    </row>
    <row r="114" s="1" customFormat="1" ht="15" customHeight="1">
      <c r="B114" s="328"/>
      <c r="C114" s="303" t="s">
        <v>1338</v>
      </c>
      <c r="D114" s="303"/>
      <c r="E114" s="303"/>
      <c r="F114" s="326" t="s">
        <v>1296</v>
      </c>
      <c r="G114" s="303"/>
      <c r="H114" s="303" t="s">
        <v>1339</v>
      </c>
      <c r="I114" s="303" t="s">
        <v>1298</v>
      </c>
      <c r="J114" s="303">
        <v>120</v>
      </c>
      <c r="K114" s="317"/>
    </row>
    <row r="115" s="1" customFormat="1" ht="15" customHeight="1">
      <c r="B115" s="328"/>
      <c r="C115" s="303" t="s">
        <v>46</v>
      </c>
      <c r="D115" s="303"/>
      <c r="E115" s="303"/>
      <c r="F115" s="326" t="s">
        <v>1296</v>
      </c>
      <c r="G115" s="303"/>
      <c r="H115" s="303" t="s">
        <v>1340</v>
      </c>
      <c r="I115" s="303" t="s">
        <v>1331</v>
      </c>
      <c r="J115" s="303"/>
      <c r="K115" s="317"/>
    </row>
    <row r="116" s="1" customFormat="1" ht="15" customHeight="1">
      <c r="B116" s="328"/>
      <c r="C116" s="303" t="s">
        <v>56</v>
      </c>
      <c r="D116" s="303"/>
      <c r="E116" s="303"/>
      <c r="F116" s="326" t="s">
        <v>1296</v>
      </c>
      <c r="G116" s="303"/>
      <c r="H116" s="303" t="s">
        <v>1341</v>
      </c>
      <c r="I116" s="303" t="s">
        <v>1331</v>
      </c>
      <c r="J116" s="303"/>
      <c r="K116" s="317"/>
    </row>
    <row r="117" s="1" customFormat="1" ht="15" customHeight="1">
      <c r="B117" s="328"/>
      <c r="C117" s="303" t="s">
        <v>65</v>
      </c>
      <c r="D117" s="303"/>
      <c r="E117" s="303"/>
      <c r="F117" s="326" t="s">
        <v>1296</v>
      </c>
      <c r="G117" s="303"/>
      <c r="H117" s="303" t="s">
        <v>1342</v>
      </c>
      <c r="I117" s="303" t="s">
        <v>1343</v>
      </c>
      <c r="J117" s="303"/>
      <c r="K117" s="317"/>
    </row>
    <row r="118" s="1" customFormat="1" ht="15" customHeight="1">
      <c r="B118" s="331"/>
      <c r="C118" s="337"/>
      <c r="D118" s="337"/>
      <c r="E118" s="337"/>
      <c r="F118" s="337"/>
      <c r="G118" s="337"/>
      <c r="H118" s="337"/>
      <c r="I118" s="337"/>
      <c r="J118" s="337"/>
      <c r="K118" s="333"/>
    </row>
    <row r="119" s="1" customFormat="1" ht="18.75" customHeight="1">
      <c r="B119" s="338"/>
      <c r="C119" s="339"/>
      <c r="D119" s="339"/>
      <c r="E119" s="339"/>
      <c r="F119" s="340"/>
      <c r="G119" s="339"/>
      <c r="H119" s="339"/>
      <c r="I119" s="339"/>
      <c r="J119" s="339"/>
      <c r="K119" s="338"/>
    </row>
    <row r="120" s="1" customFormat="1" ht="18.75" customHeight="1">
      <c r="B120" s="311"/>
      <c r="C120" s="311"/>
      <c r="D120" s="311"/>
      <c r="E120" s="311"/>
      <c r="F120" s="311"/>
      <c r="G120" s="311"/>
      <c r="H120" s="311"/>
      <c r="I120" s="311"/>
      <c r="J120" s="311"/>
      <c r="K120" s="311"/>
    </row>
    <row r="121" s="1" customFormat="1" ht="7.5" customHeight="1">
      <c r="B121" s="341"/>
      <c r="C121" s="342"/>
      <c r="D121" s="342"/>
      <c r="E121" s="342"/>
      <c r="F121" s="342"/>
      <c r="G121" s="342"/>
      <c r="H121" s="342"/>
      <c r="I121" s="342"/>
      <c r="J121" s="342"/>
      <c r="K121" s="343"/>
    </row>
    <row r="122" s="1" customFormat="1" ht="45" customHeight="1">
      <c r="B122" s="344"/>
      <c r="C122" s="294" t="s">
        <v>1344</v>
      </c>
      <c r="D122" s="294"/>
      <c r="E122" s="294"/>
      <c r="F122" s="294"/>
      <c r="G122" s="294"/>
      <c r="H122" s="294"/>
      <c r="I122" s="294"/>
      <c r="J122" s="294"/>
      <c r="K122" s="345"/>
    </row>
    <row r="123" s="1" customFormat="1" ht="17.25" customHeight="1">
      <c r="B123" s="346"/>
      <c r="C123" s="318" t="s">
        <v>1290</v>
      </c>
      <c r="D123" s="318"/>
      <c r="E123" s="318"/>
      <c r="F123" s="318" t="s">
        <v>1291</v>
      </c>
      <c r="G123" s="319"/>
      <c r="H123" s="318" t="s">
        <v>62</v>
      </c>
      <c r="I123" s="318" t="s">
        <v>65</v>
      </c>
      <c r="J123" s="318" t="s">
        <v>1292</v>
      </c>
      <c r="K123" s="347"/>
    </row>
    <row r="124" s="1" customFormat="1" ht="17.25" customHeight="1">
      <c r="B124" s="346"/>
      <c r="C124" s="320" t="s">
        <v>1293</v>
      </c>
      <c r="D124" s="320"/>
      <c r="E124" s="320"/>
      <c r="F124" s="321" t="s">
        <v>1294</v>
      </c>
      <c r="G124" s="322"/>
      <c r="H124" s="320"/>
      <c r="I124" s="320"/>
      <c r="J124" s="320" t="s">
        <v>1295</v>
      </c>
      <c r="K124" s="347"/>
    </row>
    <row r="125" s="1" customFormat="1" ht="5.25" customHeight="1">
      <c r="B125" s="348"/>
      <c r="C125" s="323"/>
      <c r="D125" s="323"/>
      <c r="E125" s="323"/>
      <c r="F125" s="323"/>
      <c r="G125" s="349"/>
      <c r="H125" s="323"/>
      <c r="I125" s="323"/>
      <c r="J125" s="323"/>
      <c r="K125" s="350"/>
    </row>
    <row r="126" s="1" customFormat="1" ht="15" customHeight="1">
      <c r="B126" s="348"/>
      <c r="C126" s="303" t="s">
        <v>1299</v>
      </c>
      <c r="D126" s="325"/>
      <c r="E126" s="325"/>
      <c r="F126" s="326" t="s">
        <v>1296</v>
      </c>
      <c r="G126" s="303"/>
      <c r="H126" s="303" t="s">
        <v>1336</v>
      </c>
      <c r="I126" s="303" t="s">
        <v>1298</v>
      </c>
      <c r="J126" s="303">
        <v>120</v>
      </c>
      <c r="K126" s="351"/>
    </row>
    <row r="127" s="1" customFormat="1" ht="15" customHeight="1">
      <c r="B127" s="348"/>
      <c r="C127" s="303" t="s">
        <v>1345</v>
      </c>
      <c r="D127" s="303"/>
      <c r="E127" s="303"/>
      <c r="F127" s="326" t="s">
        <v>1296</v>
      </c>
      <c r="G127" s="303"/>
      <c r="H127" s="303" t="s">
        <v>1346</v>
      </c>
      <c r="I127" s="303" t="s">
        <v>1298</v>
      </c>
      <c r="J127" s="303" t="s">
        <v>1347</v>
      </c>
      <c r="K127" s="351"/>
    </row>
    <row r="128" s="1" customFormat="1" ht="15" customHeight="1">
      <c r="B128" s="348"/>
      <c r="C128" s="303" t="s">
        <v>1244</v>
      </c>
      <c r="D128" s="303"/>
      <c r="E128" s="303"/>
      <c r="F128" s="326" t="s">
        <v>1296</v>
      </c>
      <c r="G128" s="303"/>
      <c r="H128" s="303" t="s">
        <v>1348</v>
      </c>
      <c r="I128" s="303" t="s">
        <v>1298</v>
      </c>
      <c r="J128" s="303" t="s">
        <v>1347</v>
      </c>
      <c r="K128" s="351"/>
    </row>
    <row r="129" s="1" customFormat="1" ht="15" customHeight="1">
      <c r="B129" s="348"/>
      <c r="C129" s="303" t="s">
        <v>1307</v>
      </c>
      <c r="D129" s="303"/>
      <c r="E129" s="303"/>
      <c r="F129" s="326" t="s">
        <v>1302</v>
      </c>
      <c r="G129" s="303"/>
      <c r="H129" s="303" t="s">
        <v>1308</v>
      </c>
      <c r="I129" s="303" t="s">
        <v>1298</v>
      </c>
      <c r="J129" s="303">
        <v>15</v>
      </c>
      <c r="K129" s="351"/>
    </row>
    <row r="130" s="1" customFormat="1" ht="15" customHeight="1">
      <c r="B130" s="348"/>
      <c r="C130" s="329" t="s">
        <v>1309</v>
      </c>
      <c r="D130" s="329"/>
      <c r="E130" s="329"/>
      <c r="F130" s="330" t="s">
        <v>1302</v>
      </c>
      <c r="G130" s="329"/>
      <c r="H130" s="329" t="s">
        <v>1310</v>
      </c>
      <c r="I130" s="329" t="s">
        <v>1298</v>
      </c>
      <c r="J130" s="329">
        <v>15</v>
      </c>
      <c r="K130" s="351"/>
    </row>
    <row r="131" s="1" customFormat="1" ht="15" customHeight="1">
      <c r="B131" s="348"/>
      <c r="C131" s="329" t="s">
        <v>1311</v>
      </c>
      <c r="D131" s="329"/>
      <c r="E131" s="329"/>
      <c r="F131" s="330" t="s">
        <v>1302</v>
      </c>
      <c r="G131" s="329"/>
      <c r="H131" s="329" t="s">
        <v>1312</v>
      </c>
      <c r="I131" s="329" t="s">
        <v>1298</v>
      </c>
      <c r="J131" s="329">
        <v>20</v>
      </c>
      <c r="K131" s="351"/>
    </row>
    <row r="132" s="1" customFormat="1" ht="15" customHeight="1">
      <c r="B132" s="348"/>
      <c r="C132" s="329" t="s">
        <v>1313</v>
      </c>
      <c r="D132" s="329"/>
      <c r="E132" s="329"/>
      <c r="F132" s="330" t="s">
        <v>1302</v>
      </c>
      <c r="G132" s="329"/>
      <c r="H132" s="329" t="s">
        <v>1314</v>
      </c>
      <c r="I132" s="329" t="s">
        <v>1298</v>
      </c>
      <c r="J132" s="329">
        <v>20</v>
      </c>
      <c r="K132" s="351"/>
    </row>
    <row r="133" s="1" customFormat="1" ht="15" customHeight="1">
      <c r="B133" s="348"/>
      <c r="C133" s="303" t="s">
        <v>1301</v>
      </c>
      <c r="D133" s="303"/>
      <c r="E133" s="303"/>
      <c r="F133" s="326" t="s">
        <v>1302</v>
      </c>
      <c r="G133" s="303"/>
      <c r="H133" s="303" t="s">
        <v>1336</v>
      </c>
      <c r="I133" s="303" t="s">
        <v>1298</v>
      </c>
      <c r="J133" s="303">
        <v>50</v>
      </c>
      <c r="K133" s="351"/>
    </row>
    <row r="134" s="1" customFormat="1" ht="15" customHeight="1">
      <c r="B134" s="348"/>
      <c r="C134" s="303" t="s">
        <v>1315</v>
      </c>
      <c r="D134" s="303"/>
      <c r="E134" s="303"/>
      <c r="F134" s="326" t="s">
        <v>1302</v>
      </c>
      <c r="G134" s="303"/>
      <c r="H134" s="303" t="s">
        <v>1336</v>
      </c>
      <c r="I134" s="303" t="s">
        <v>1298</v>
      </c>
      <c r="J134" s="303">
        <v>50</v>
      </c>
      <c r="K134" s="351"/>
    </row>
    <row r="135" s="1" customFormat="1" ht="15" customHeight="1">
      <c r="B135" s="348"/>
      <c r="C135" s="303" t="s">
        <v>1321</v>
      </c>
      <c r="D135" s="303"/>
      <c r="E135" s="303"/>
      <c r="F135" s="326" t="s">
        <v>1302</v>
      </c>
      <c r="G135" s="303"/>
      <c r="H135" s="303" t="s">
        <v>1336</v>
      </c>
      <c r="I135" s="303" t="s">
        <v>1298</v>
      </c>
      <c r="J135" s="303">
        <v>50</v>
      </c>
      <c r="K135" s="351"/>
    </row>
    <row r="136" s="1" customFormat="1" ht="15" customHeight="1">
      <c r="B136" s="348"/>
      <c r="C136" s="303" t="s">
        <v>1323</v>
      </c>
      <c r="D136" s="303"/>
      <c r="E136" s="303"/>
      <c r="F136" s="326" t="s">
        <v>1302</v>
      </c>
      <c r="G136" s="303"/>
      <c r="H136" s="303" t="s">
        <v>1336</v>
      </c>
      <c r="I136" s="303" t="s">
        <v>1298</v>
      </c>
      <c r="J136" s="303">
        <v>50</v>
      </c>
      <c r="K136" s="351"/>
    </row>
    <row r="137" s="1" customFormat="1" ht="15" customHeight="1">
      <c r="B137" s="348"/>
      <c r="C137" s="303" t="s">
        <v>1324</v>
      </c>
      <c r="D137" s="303"/>
      <c r="E137" s="303"/>
      <c r="F137" s="326" t="s">
        <v>1302</v>
      </c>
      <c r="G137" s="303"/>
      <c r="H137" s="303" t="s">
        <v>1349</v>
      </c>
      <c r="I137" s="303" t="s">
        <v>1298</v>
      </c>
      <c r="J137" s="303">
        <v>255</v>
      </c>
      <c r="K137" s="351"/>
    </row>
    <row r="138" s="1" customFormat="1" ht="15" customHeight="1">
      <c r="B138" s="348"/>
      <c r="C138" s="303" t="s">
        <v>1326</v>
      </c>
      <c r="D138" s="303"/>
      <c r="E138" s="303"/>
      <c r="F138" s="326" t="s">
        <v>1296</v>
      </c>
      <c r="G138" s="303"/>
      <c r="H138" s="303" t="s">
        <v>1350</v>
      </c>
      <c r="I138" s="303" t="s">
        <v>1328</v>
      </c>
      <c r="J138" s="303"/>
      <c r="K138" s="351"/>
    </row>
    <row r="139" s="1" customFormat="1" ht="15" customHeight="1">
      <c r="B139" s="348"/>
      <c r="C139" s="303" t="s">
        <v>1329</v>
      </c>
      <c r="D139" s="303"/>
      <c r="E139" s="303"/>
      <c r="F139" s="326" t="s">
        <v>1296</v>
      </c>
      <c r="G139" s="303"/>
      <c r="H139" s="303" t="s">
        <v>1351</v>
      </c>
      <c r="I139" s="303" t="s">
        <v>1331</v>
      </c>
      <c r="J139" s="303"/>
      <c r="K139" s="351"/>
    </row>
    <row r="140" s="1" customFormat="1" ht="15" customHeight="1">
      <c r="B140" s="348"/>
      <c r="C140" s="303" t="s">
        <v>1332</v>
      </c>
      <c r="D140" s="303"/>
      <c r="E140" s="303"/>
      <c r="F140" s="326" t="s">
        <v>1296</v>
      </c>
      <c r="G140" s="303"/>
      <c r="H140" s="303" t="s">
        <v>1332</v>
      </c>
      <c r="I140" s="303" t="s">
        <v>1331</v>
      </c>
      <c r="J140" s="303"/>
      <c r="K140" s="351"/>
    </row>
    <row r="141" s="1" customFormat="1" ht="15" customHeight="1">
      <c r="B141" s="348"/>
      <c r="C141" s="303" t="s">
        <v>46</v>
      </c>
      <c r="D141" s="303"/>
      <c r="E141" s="303"/>
      <c r="F141" s="326" t="s">
        <v>1296</v>
      </c>
      <c r="G141" s="303"/>
      <c r="H141" s="303" t="s">
        <v>1352</v>
      </c>
      <c r="I141" s="303" t="s">
        <v>1331</v>
      </c>
      <c r="J141" s="303"/>
      <c r="K141" s="351"/>
    </row>
    <row r="142" s="1" customFormat="1" ht="15" customHeight="1">
      <c r="B142" s="348"/>
      <c r="C142" s="303" t="s">
        <v>1353</v>
      </c>
      <c r="D142" s="303"/>
      <c r="E142" s="303"/>
      <c r="F142" s="326" t="s">
        <v>1296</v>
      </c>
      <c r="G142" s="303"/>
      <c r="H142" s="303" t="s">
        <v>1354</v>
      </c>
      <c r="I142" s="303" t="s">
        <v>1331</v>
      </c>
      <c r="J142" s="303"/>
      <c r="K142" s="351"/>
    </row>
    <row r="143" s="1" customFormat="1" ht="15" customHeight="1">
      <c r="B143" s="352"/>
      <c r="C143" s="353"/>
      <c r="D143" s="353"/>
      <c r="E143" s="353"/>
      <c r="F143" s="353"/>
      <c r="G143" s="353"/>
      <c r="H143" s="353"/>
      <c r="I143" s="353"/>
      <c r="J143" s="353"/>
      <c r="K143" s="354"/>
    </row>
    <row r="144" s="1" customFormat="1" ht="18.75" customHeight="1">
      <c r="B144" s="339"/>
      <c r="C144" s="339"/>
      <c r="D144" s="339"/>
      <c r="E144" s="339"/>
      <c r="F144" s="340"/>
      <c r="G144" s="339"/>
      <c r="H144" s="339"/>
      <c r="I144" s="339"/>
      <c r="J144" s="339"/>
      <c r="K144" s="339"/>
    </row>
    <row r="145" s="1" customFormat="1" ht="18.75" customHeight="1">
      <c r="B145" s="311"/>
      <c r="C145" s="311"/>
      <c r="D145" s="311"/>
      <c r="E145" s="311"/>
      <c r="F145" s="311"/>
      <c r="G145" s="311"/>
      <c r="H145" s="311"/>
      <c r="I145" s="311"/>
      <c r="J145" s="311"/>
      <c r="K145" s="311"/>
    </row>
    <row r="146" s="1" customFormat="1" ht="7.5" customHeight="1">
      <c r="B146" s="312"/>
      <c r="C146" s="313"/>
      <c r="D146" s="313"/>
      <c r="E146" s="313"/>
      <c r="F146" s="313"/>
      <c r="G146" s="313"/>
      <c r="H146" s="313"/>
      <c r="I146" s="313"/>
      <c r="J146" s="313"/>
      <c r="K146" s="314"/>
    </row>
    <row r="147" s="1" customFormat="1" ht="45" customHeight="1">
      <c r="B147" s="315"/>
      <c r="C147" s="316" t="s">
        <v>1355</v>
      </c>
      <c r="D147" s="316"/>
      <c r="E147" s="316"/>
      <c r="F147" s="316"/>
      <c r="G147" s="316"/>
      <c r="H147" s="316"/>
      <c r="I147" s="316"/>
      <c r="J147" s="316"/>
      <c r="K147" s="317"/>
    </row>
    <row r="148" s="1" customFormat="1" ht="17.25" customHeight="1">
      <c r="B148" s="315"/>
      <c r="C148" s="318" t="s">
        <v>1290</v>
      </c>
      <c r="D148" s="318"/>
      <c r="E148" s="318"/>
      <c r="F148" s="318" t="s">
        <v>1291</v>
      </c>
      <c r="G148" s="319"/>
      <c r="H148" s="318" t="s">
        <v>62</v>
      </c>
      <c r="I148" s="318" t="s">
        <v>65</v>
      </c>
      <c r="J148" s="318" t="s">
        <v>1292</v>
      </c>
      <c r="K148" s="317"/>
    </row>
    <row r="149" s="1" customFormat="1" ht="17.25" customHeight="1">
      <c r="B149" s="315"/>
      <c r="C149" s="320" t="s">
        <v>1293</v>
      </c>
      <c r="D149" s="320"/>
      <c r="E149" s="320"/>
      <c r="F149" s="321" t="s">
        <v>1294</v>
      </c>
      <c r="G149" s="322"/>
      <c r="H149" s="320"/>
      <c r="I149" s="320"/>
      <c r="J149" s="320" t="s">
        <v>1295</v>
      </c>
      <c r="K149" s="317"/>
    </row>
    <row r="150" s="1" customFormat="1" ht="5.25" customHeight="1">
      <c r="B150" s="328"/>
      <c r="C150" s="323"/>
      <c r="D150" s="323"/>
      <c r="E150" s="323"/>
      <c r="F150" s="323"/>
      <c r="G150" s="324"/>
      <c r="H150" s="323"/>
      <c r="I150" s="323"/>
      <c r="J150" s="323"/>
      <c r="K150" s="351"/>
    </row>
    <row r="151" s="1" customFormat="1" ht="15" customHeight="1">
      <c r="B151" s="328"/>
      <c r="C151" s="355" t="s">
        <v>1299</v>
      </c>
      <c r="D151" s="303"/>
      <c r="E151" s="303"/>
      <c r="F151" s="356" t="s">
        <v>1296</v>
      </c>
      <c r="G151" s="303"/>
      <c r="H151" s="355" t="s">
        <v>1336</v>
      </c>
      <c r="I151" s="355" t="s">
        <v>1298</v>
      </c>
      <c r="J151" s="355">
        <v>120</v>
      </c>
      <c r="K151" s="351"/>
    </row>
    <row r="152" s="1" customFormat="1" ht="15" customHeight="1">
      <c r="B152" s="328"/>
      <c r="C152" s="355" t="s">
        <v>1345</v>
      </c>
      <c r="D152" s="303"/>
      <c r="E152" s="303"/>
      <c r="F152" s="356" t="s">
        <v>1296</v>
      </c>
      <c r="G152" s="303"/>
      <c r="H152" s="355" t="s">
        <v>1356</v>
      </c>
      <c r="I152" s="355" t="s">
        <v>1298</v>
      </c>
      <c r="J152" s="355" t="s">
        <v>1347</v>
      </c>
      <c r="K152" s="351"/>
    </row>
    <row r="153" s="1" customFormat="1" ht="15" customHeight="1">
      <c r="B153" s="328"/>
      <c r="C153" s="355" t="s">
        <v>1244</v>
      </c>
      <c r="D153" s="303"/>
      <c r="E153" s="303"/>
      <c r="F153" s="356" t="s">
        <v>1296</v>
      </c>
      <c r="G153" s="303"/>
      <c r="H153" s="355" t="s">
        <v>1357</v>
      </c>
      <c r="I153" s="355" t="s">
        <v>1298</v>
      </c>
      <c r="J153" s="355" t="s">
        <v>1347</v>
      </c>
      <c r="K153" s="351"/>
    </row>
    <row r="154" s="1" customFormat="1" ht="15" customHeight="1">
      <c r="B154" s="328"/>
      <c r="C154" s="355" t="s">
        <v>1301</v>
      </c>
      <c r="D154" s="303"/>
      <c r="E154" s="303"/>
      <c r="F154" s="356" t="s">
        <v>1302</v>
      </c>
      <c r="G154" s="303"/>
      <c r="H154" s="355" t="s">
        <v>1336</v>
      </c>
      <c r="I154" s="355" t="s">
        <v>1298</v>
      </c>
      <c r="J154" s="355">
        <v>50</v>
      </c>
      <c r="K154" s="351"/>
    </row>
    <row r="155" s="1" customFormat="1" ht="15" customHeight="1">
      <c r="B155" s="328"/>
      <c r="C155" s="355" t="s">
        <v>1304</v>
      </c>
      <c r="D155" s="303"/>
      <c r="E155" s="303"/>
      <c r="F155" s="356" t="s">
        <v>1296</v>
      </c>
      <c r="G155" s="303"/>
      <c r="H155" s="355" t="s">
        <v>1336</v>
      </c>
      <c r="I155" s="355" t="s">
        <v>1306</v>
      </c>
      <c r="J155" s="355"/>
      <c r="K155" s="351"/>
    </row>
    <row r="156" s="1" customFormat="1" ht="15" customHeight="1">
      <c r="B156" s="328"/>
      <c r="C156" s="355" t="s">
        <v>1315</v>
      </c>
      <c r="D156" s="303"/>
      <c r="E156" s="303"/>
      <c r="F156" s="356" t="s">
        <v>1302</v>
      </c>
      <c r="G156" s="303"/>
      <c r="H156" s="355" t="s">
        <v>1336</v>
      </c>
      <c r="I156" s="355" t="s">
        <v>1298</v>
      </c>
      <c r="J156" s="355">
        <v>50</v>
      </c>
      <c r="K156" s="351"/>
    </row>
    <row r="157" s="1" customFormat="1" ht="15" customHeight="1">
      <c r="B157" s="328"/>
      <c r="C157" s="355" t="s">
        <v>1323</v>
      </c>
      <c r="D157" s="303"/>
      <c r="E157" s="303"/>
      <c r="F157" s="356" t="s">
        <v>1302</v>
      </c>
      <c r="G157" s="303"/>
      <c r="H157" s="355" t="s">
        <v>1336</v>
      </c>
      <c r="I157" s="355" t="s">
        <v>1298</v>
      </c>
      <c r="J157" s="355">
        <v>50</v>
      </c>
      <c r="K157" s="351"/>
    </row>
    <row r="158" s="1" customFormat="1" ht="15" customHeight="1">
      <c r="B158" s="328"/>
      <c r="C158" s="355" t="s">
        <v>1321</v>
      </c>
      <c r="D158" s="303"/>
      <c r="E158" s="303"/>
      <c r="F158" s="356" t="s">
        <v>1302</v>
      </c>
      <c r="G158" s="303"/>
      <c r="H158" s="355" t="s">
        <v>1336</v>
      </c>
      <c r="I158" s="355" t="s">
        <v>1298</v>
      </c>
      <c r="J158" s="355">
        <v>50</v>
      </c>
      <c r="K158" s="351"/>
    </row>
    <row r="159" s="1" customFormat="1" ht="15" customHeight="1">
      <c r="B159" s="328"/>
      <c r="C159" s="355" t="s">
        <v>99</v>
      </c>
      <c r="D159" s="303"/>
      <c r="E159" s="303"/>
      <c r="F159" s="356" t="s">
        <v>1296</v>
      </c>
      <c r="G159" s="303"/>
      <c r="H159" s="355" t="s">
        <v>1358</v>
      </c>
      <c r="I159" s="355" t="s">
        <v>1298</v>
      </c>
      <c r="J159" s="355" t="s">
        <v>1359</v>
      </c>
      <c r="K159" s="351"/>
    </row>
    <row r="160" s="1" customFormat="1" ht="15" customHeight="1">
      <c r="B160" s="328"/>
      <c r="C160" s="355" t="s">
        <v>1360</v>
      </c>
      <c r="D160" s="303"/>
      <c r="E160" s="303"/>
      <c r="F160" s="356" t="s">
        <v>1296</v>
      </c>
      <c r="G160" s="303"/>
      <c r="H160" s="355" t="s">
        <v>1361</v>
      </c>
      <c r="I160" s="355" t="s">
        <v>1331</v>
      </c>
      <c r="J160" s="355"/>
      <c r="K160" s="351"/>
    </row>
    <row r="161" s="1" customFormat="1" ht="15" customHeight="1">
      <c r="B161" s="357"/>
      <c r="C161" s="337"/>
      <c r="D161" s="337"/>
      <c r="E161" s="337"/>
      <c r="F161" s="337"/>
      <c r="G161" s="337"/>
      <c r="H161" s="337"/>
      <c r="I161" s="337"/>
      <c r="J161" s="337"/>
      <c r="K161" s="358"/>
    </row>
    <row r="162" s="1" customFormat="1" ht="18.75" customHeight="1">
      <c r="B162" s="339"/>
      <c r="C162" s="349"/>
      <c r="D162" s="349"/>
      <c r="E162" s="349"/>
      <c r="F162" s="359"/>
      <c r="G162" s="349"/>
      <c r="H162" s="349"/>
      <c r="I162" s="349"/>
      <c r="J162" s="349"/>
      <c r="K162" s="339"/>
    </row>
    <row r="163" s="1" customFormat="1" ht="18.75" customHeight="1">
      <c r="B163" s="311"/>
      <c r="C163" s="311"/>
      <c r="D163" s="311"/>
      <c r="E163" s="311"/>
      <c r="F163" s="311"/>
      <c r="G163" s="311"/>
      <c r="H163" s="311"/>
      <c r="I163" s="311"/>
      <c r="J163" s="311"/>
      <c r="K163" s="311"/>
    </row>
    <row r="164" s="1" customFormat="1" ht="7.5" customHeight="1">
      <c r="B164" s="290"/>
      <c r="C164" s="291"/>
      <c r="D164" s="291"/>
      <c r="E164" s="291"/>
      <c r="F164" s="291"/>
      <c r="G164" s="291"/>
      <c r="H164" s="291"/>
      <c r="I164" s="291"/>
      <c r="J164" s="291"/>
      <c r="K164" s="292"/>
    </row>
    <row r="165" s="1" customFormat="1" ht="45" customHeight="1">
      <c r="B165" s="293"/>
      <c r="C165" s="294" t="s">
        <v>1362</v>
      </c>
      <c r="D165" s="294"/>
      <c r="E165" s="294"/>
      <c r="F165" s="294"/>
      <c r="G165" s="294"/>
      <c r="H165" s="294"/>
      <c r="I165" s="294"/>
      <c r="J165" s="294"/>
      <c r="K165" s="295"/>
    </row>
    <row r="166" s="1" customFormat="1" ht="17.25" customHeight="1">
      <c r="B166" s="293"/>
      <c r="C166" s="318" t="s">
        <v>1290</v>
      </c>
      <c r="D166" s="318"/>
      <c r="E166" s="318"/>
      <c r="F166" s="318" t="s">
        <v>1291</v>
      </c>
      <c r="G166" s="360"/>
      <c r="H166" s="361" t="s">
        <v>62</v>
      </c>
      <c r="I166" s="361" t="s">
        <v>65</v>
      </c>
      <c r="J166" s="318" t="s">
        <v>1292</v>
      </c>
      <c r="K166" s="295"/>
    </row>
    <row r="167" s="1" customFormat="1" ht="17.25" customHeight="1">
      <c r="B167" s="296"/>
      <c r="C167" s="320" t="s">
        <v>1293</v>
      </c>
      <c r="D167" s="320"/>
      <c r="E167" s="320"/>
      <c r="F167" s="321" t="s">
        <v>1294</v>
      </c>
      <c r="G167" s="362"/>
      <c r="H167" s="363"/>
      <c r="I167" s="363"/>
      <c r="J167" s="320" t="s">
        <v>1295</v>
      </c>
      <c r="K167" s="298"/>
    </row>
    <row r="168" s="1" customFormat="1" ht="5.25" customHeight="1">
      <c r="B168" s="328"/>
      <c r="C168" s="323"/>
      <c r="D168" s="323"/>
      <c r="E168" s="323"/>
      <c r="F168" s="323"/>
      <c r="G168" s="324"/>
      <c r="H168" s="323"/>
      <c r="I168" s="323"/>
      <c r="J168" s="323"/>
      <c r="K168" s="351"/>
    </row>
    <row r="169" s="1" customFormat="1" ht="15" customHeight="1">
      <c r="B169" s="328"/>
      <c r="C169" s="303" t="s">
        <v>1299</v>
      </c>
      <c r="D169" s="303"/>
      <c r="E169" s="303"/>
      <c r="F169" s="326" t="s">
        <v>1296</v>
      </c>
      <c r="G169" s="303"/>
      <c r="H169" s="303" t="s">
        <v>1336</v>
      </c>
      <c r="I169" s="303" t="s">
        <v>1298</v>
      </c>
      <c r="J169" s="303">
        <v>120</v>
      </c>
      <c r="K169" s="351"/>
    </row>
    <row r="170" s="1" customFormat="1" ht="15" customHeight="1">
      <c r="B170" s="328"/>
      <c r="C170" s="303" t="s">
        <v>1345</v>
      </c>
      <c r="D170" s="303"/>
      <c r="E170" s="303"/>
      <c r="F170" s="326" t="s">
        <v>1296</v>
      </c>
      <c r="G170" s="303"/>
      <c r="H170" s="303" t="s">
        <v>1346</v>
      </c>
      <c r="I170" s="303" t="s">
        <v>1298</v>
      </c>
      <c r="J170" s="303" t="s">
        <v>1347</v>
      </c>
      <c r="K170" s="351"/>
    </row>
    <row r="171" s="1" customFormat="1" ht="15" customHeight="1">
      <c r="B171" s="328"/>
      <c r="C171" s="303" t="s">
        <v>1244</v>
      </c>
      <c r="D171" s="303"/>
      <c r="E171" s="303"/>
      <c r="F171" s="326" t="s">
        <v>1296</v>
      </c>
      <c r="G171" s="303"/>
      <c r="H171" s="303" t="s">
        <v>1363</v>
      </c>
      <c r="I171" s="303" t="s">
        <v>1298</v>
      </c>
      <c r="J171" s="303" t="s">
        <v>1347</v>
      </c>
      <c r="K171" s="351"/>
    </row>
    <row r="172" s="1" customFormat="1" ht="15" customHeight="1">
      <c r="B172" s="328"/>
      <c r="C172" s="303" t="s">
        <v>1301</v>
      </c>
      <c r="D172" s="303"/>
      <c r="E172" s="303"/>
      <c r="F172" s="326" t="s">
        <v>1302</v>
      </c>
      <c r="G172" s="303"/>
      <c r="H172" s="303" t="s">
        <v>1363</v>
      </c>
      <c r="I172" s="303" t="s">
        <v>1298</v>
      </c>
      <c r="J172" s="303">
        <v>50</v>
      </c>
      <c r="K172" s="351"/>
    </row>
    <row r="173" s="1" customFormat="1" ht="15" customHeight="1">
      <c r="B173" s="328"/>
      <c r="C173" s="303" t="s">
        <v>1304</v>
      </c>
      <c r="D173" s="303"/>
      <c r="E173" s="303"/>
      <c r="F173" s="326" t="s">
        <v>1296</v>
      </c>
      <c r="G173" s="303"/>
      <c r="H173" s="303" t="s">
        <v>1363</v>
      </c>
      <c r="I173" s="303" t="s">
        <v>1306</v>
      </c>
      <c r="J173" s="303"/>
      <c r="K173" s="351"/>
    </row>
    <row r="174" s="1" customFormat="1" ht="15" customHeight="1">
      <c r="B174" s="328"/>
      <c r="C174" s="303" t="s">
        <v>1315</v>
      </c>
      <c r="D174" s="303"/>
      <c r="E174" s="303"/>
      <c r="F174" s="326" t="s">
        <v>1302</v>
      </c>
      <c r="G174" s="303"/>
      <c r="H174" s="303" t="s">
        <v>1363</v>
      </c>
      <c r="I174" s="303" t="s">
        <v>1298</v>
      </c>
      <c r="J174" s="303">
        <v>50</v>
      </c>
      <c r="K174" s="351"/>
    </row>
    <row r="175" s="1" customFormat="1" ht="15" customHeight="1">
      <c r="B175" s="328"/>
      <c r="C175" s="303" t="s">
        <v>1323</v>
      </c>
      <c r="D175" s="303"/>
      <c r="E175" s="303"/>
      <c r="F175" s="326" t="s">
        <v>1302</v>
      </c>
      <c r="G175" s="303"/>
      <c r="H175" s="303" t="s">
        <v>1363</v>
      </c>
      <c r="I175" s="303" t="s">
        <v>1298</v>
      </c>
      <c r="J175" s="303">
        <v>50</v>
      </c>
      <c r="K175" s="351"/>
    </row>
    <row r="176" s="1" customFormat="1" ht="15" customHeight="1">
      <c r="B176" s="328"/>
      <c r="C176" s="303" t="s">
        <v>1321</v>
      </c>
      <c r="D176" s="303"/>
      <c r="E176" s="303"/>
      <c r="F176" s="326" t="s">
        <v>1302</v>
      </c>
      <c r="G176" s="303"/>
      <c r="H176" s="303" t="s">
        <v>1363</v>
      </c>
      <c r="I176" s="303" t="s">
        <v>1298</v>
      </c>
      <c r="J176" s="303">
        <v>50</v>
      </c>
      <c r="K176" s="351"/>
    </row>
    <row r="177" s="1" customFormat="1" ht="15" customHeight="1">
      <c r="B177" s="328"/>
      <c r="C177" s="303" t="s">
        <v>110</v>
      </c>
      <c r="D177" s="303"/>
      <c r="E177" s="303"/>
      <c r="F177" s="326" t="s">
        <v>1296</v>
      </c>
      <c r="G177" s="303"/>
      <c r="H177" s="303" t="s">
        <v>1364</v>
      </c>
      <c r="I177" s="303" t="s">
        <v>1365</v>
      </c>
      <c r="J177" s="303"/>
      <c r="K177" s="351"/>
    </row>
    <row r="178" s="1" customFormat="1" ht="15" customHeight="1">
      <c r="B178" s="328"/>
      <c r="C178" s="303" t="s">
        <v>65</v>
      </c>
      <c r="D178" s="303"/>
      <c r="E178" s="303"/>
      <c r="F178" s="326" t="s">
        <v>1296</v>
      </c>
      <c r="G178" s="303"/>
      <c r="H178" s="303" t="s">
        <v>1366</v>
      </c>
      <c r="I178" s="303" t="s">
        <v>1367</v>
      </c>
      <c r="J178" s="303">
        <v>1</v>
      </c>
      <c r="K178" s="351"/>
    </row>
    <row r="179" s="1" customFormat="1" ht="15" customHeight="1">
      <c r="B179" s="328"/>
      <c r="C179" s="303" t="s">
        <v>61</v>
      </c>
      <c r="D179" s="303"/>
      <c r="E179" s="303"/>
      <c r="F179" s="326" t="s">
        <v>1296</v>
      </c>
      <c r="G179" s="303"/>
      <c r="H179" s="303" t="s">
        <v>1368</v>
      </c>
      <c r="I179" s="303" t="s">
        <v>1298</v>
      </c>
      <c r="J179" s="303">
        <v>20</v>
      </c>
      <c r="K179" s="351"/>
    </row>
    <row r="180" s="1" customFormat="1" ht="15" customHeight="1">
      <c r="B180" s="328"/>
      <c r="C180" s="303" t="s">
        <v>62</v>
      </c>
      <c r="D180" s="303"/>
      <c r="E180" s="303"/>
      <c r="F180" s="326" t="s">
        <v>1296</v>
      </c>
      <c r="G180" s="303"/>
      <c r="H180" s="303" t="s">
        <v>1369</v>
      </c>
      <c r="I180" s="303" t="s">
        <v>1298</v>
      </c>
      <c r="J180" s="303">
        <v>255</v>
      </c>
      <c r="K180" s="351"/>
    </row>
    <row r="181" s="1" customFormat="1" ht="15" customHeight="1">
      <c r="B181" s="328"/>
      <c r="C181" s="303" t="s">
        <v>111</v>
      </c>
      <c r="D181" s="303"/>
      <c r="E181" s="303"/>
      <c r="F181" s="326" t="s">
        <v>1296</v>
      </c>
      <c r="G181" s="303"/>
      <c r="H181" s="303" t="s">
        <v>1260</v>
      </c>
      <c r="I181" s="303" t="s">
        <v>1298</v>
      </c>
      <c r="J181" s="303">
        <v>10</v>
      </c>
      <c r="K181" s="351"/>
    </row>
    <row r="182" s="1" customFormat="1" ht="15" customHeight="1">
      <c r="B182" s="328"/>
      <c r="C182" s="303" t="s">
        <v>112</v>
      </c>
      <c r="D182" s="303"/>
      <c r="E182" s="303"/>
      <c r="F182" s="326" t="s">
        <v>1296</v>
      </c>
      <c r="G182" s="303"/>
      <c r="H182" s="303" t="s">
        <v>1370</v>
      </c>
      <c r="I182" s="303" t="s">
        <v>1331</v>
      </c>
      <c r="J182" s="303"/>
      <c r="K182" s="351"/>
    </row>
    <row r="183" s="1" customFormat="1" ht="15" customHeight="1">
      <c r="B183" s="328"/>
      <c r="C183" s="303" t="s">
        <v>1371</v>
      </c>
      <c r="D183" s="303"/>
      <c r="E183" s="303"/>
      <c r="F183" s="326" t="s">
        <v>1296</v>
      </c>
      <c r="G183" s="303"/>
      <c r="H183" s="303" t="s">
        <v>1372</v>
      </c>
      <c r="I183" s="303" t="s">
        <v>1331</v>
      </c>
      <c r="J183" s="303"/>
      <c r="K183" s="351"/>
    </row>
    <row r="184" s="1" customFormat="1" ht="15" customHeight="1">
      <c r="B184" s="328"/>
      <c r="C184" s="303" t="s">
        <v>1360</v>
      </c>
      <c r="D184" s="303"/>
      <c r="E184" s="303"/>
      <c r="F184" s="326" t="s">
        <v>1296</v>
      </c>
      <c r="G184" s="303"/>
      <c r="H184" s="303" t="s">
        <v>1373</v>
      </c>
      <c r="I184" s="303" t="s">
        <v>1331</v>
      </c>
      <c r="J184" s="303"/>
      <c r="K184" s="351"/>
    </row>
    <row r="185" s="1" customFormat="1" ht="15" customHeight="1">
      <c r="B185" s="328"/>
      <c r="C185" s="303" t="s">
        <v>114</v>
      </c>
      <c r="D185" s="303"/>
      <c r="E185" s="303"/>
      <c r="F185" s="326" t="s">
        <v>1302</v>
      </c>
      <c r="G185" s="303"/>
      <c r="H185" s="303" t="s">
        <v>1374</v>
      </c>
      <c r="I185" s="303" t="s">
        <v>1298</v>
      </c>
      <c r="J185" s="303">
        <v>50</v>
      </c>
      <c r="K185" s="351"/>
    </row>
    <row r="186" s="1" customFormat="1" ht="15" customHeight="1">
      <c r="B186" s="328"/>
      <c r="C186" s="303" t="s">
        <v>1375</v>
      </c>
      <c r="D186" s="303"/>
      <c r="E186" s="303"/>
      <c r="F186" s="326" t="s">
        <v>1302</v>
      </c>
      <c r="G186" s="303"/>
      <c r="H186" s="303" t="s">
        <v>1376</v>
      </c>
      <c r="I186" s="303" t="s">
        <v>1377</v>
      </c>
      <c r="J186" s="303"/>
      <c r="K186" s="351"/>
    </row>
    <row r="187" s="1" customFormat="1" ht="15" customHeight="1">
      <c r="B187" s="328"/>
      <c r="C187" s="303" t="s">
        <v>1378</v>
      </c>
      <c r="D187" s="303"/>
      <c r="E187" s="303"/>
      <c r="F187" s="326" t="s">
        <v>1302</v>
      </c>
      <c r="G187" s="303"/>
      <c r="H187" s="303" t="s">
        <v>1379</v>
      </c>
      <c r="I187" s="303" t="s">
        <v>1377</v>
      </c>
      <c r="J187" s="303"/>
      <c r="K187" s="351"/>
    </row>
    <row r="188" s="1" customFormat="1" ht="15" customHeight="1">
      <c r="B188" s="328"/>
      <c r="C188" s="303" t="s">
        <v>1380</v>
      </c>
      <c r="D188" s="303"/>
      <c r="E188" s="303"/>
      <c r="F188" s="326" t="s">
        <v>1302</v>
      </c>
      <c r="G188" s="303"/>
      <c r="H188" s="303" t="s">
        <v>1381</v>
      </c>
      <c r="I188" s="303" t="s">
        <v>1377</v>
      </c>
      <c r="J188" s="303"/>
      <c r="K188" s="351"/>
    </row>
    <row r="189" s="1" customFormat="1" ht="15" customHeight="1">
      <c r="B189" s="328"/>
      <c r="C189" s="364" t="s">
        <v>1382</v>
      </c>
      <c r="D189" s="303"/>
      <c r="E189" s="303"/>
      <c r="F189" s="326" t="s">
        <v>1302</v>
      </c>
      <c r="G189" s="303"/>
      <c r="H189" s="303" t="s">
        <v>1383</v>
      </c>
      <c r="I189" s="303" t="s">
        <v>1384</v>
      </c>
      <c r="J189" s="365" t="s">
        <v>1385</v>
      </c>
      <c r="K189" s="351"/>
    </row>
    <row r="190" s="18" customFormat="1" ht="15" customHeight="1">
      <c r="B190" s="366"/>
      <c r="C190" s="367" t="s">
        <v>1386</v>
      </c>
      <c r="D190" s="368"/>
      <c r="E190" s="368"/>
      <c r="F190" s="369" t="s">
        <v>1302</v>
      </c>
      <c r="G190" s="368"/>
      <c r="H190" s="368" t="s">
        <v>1387</v>
      </c>
      <c r="I190" s="368" t="s">
        <v>1384</v>
      </c>
      <c r="J190" s="370" t="s">
        <v>1385</v>
      </c>
      <c r="K190" s="371"/>
    </row>
    <row r="191" s="1" customFormat="1" ht="15" customHeight="1">
      <c r="B191" s="328"/>
      <c r="C191" s="364" t="s">
        <v>50</v>
      </c>
      <c r="D191" s="303"/>
      <c r="E191" s="303"/>
      <c r="F191" s="326" t="s">
        <v>1296</v>
      </c>
      <c r="G191" s="303"/>
      <c r="H191" s="300" t="s">
        <v>1388</v>
      </c>
      <c r="I191" s="303" t="s">
        <v>1389</v>
      </c>
      <c r="J191" s="303"/>
      <c r="K191" s="351"/>
    </row>
    <row r="192" s="1" customFormat="1" ht="15" customHeight="1">
      <c r="B192" s="328"/>
      <c r="C192" s="364" t="s">
        <v>1390</v>
      </c>
      <c r="D192" s="303"/>
      <c r="E192" s="303"/>
      <c r="F192" s="326" t="s">
        <v>1296</v>
      </c>
      <c r="G192" s="303"/>
      <c r="H192" s="303" t="s">
        <v>1391</v>
      </c>
      <c r="I192" s="303" t="s">
        <v>1331</v>
      </c>
      <c r="J192" s="303"/>
      <c r="K192" s="351"/>
    </row>
    <row r="193" s="1" customFormat="1" ht="15" customHeight="1">
      <c r="B193" s="328"/>
      <c r="C193" s="364" t="s">
        <v>1392</v>
      </c>
      <c r="D193" s="303"/>
      <c r="E193" s="303"/>
      <c r="F193" s="326" t="s">
        <v>1296</v>
      </c>
      <c r="G193" s="303"/>
      <c r="H193" s="303" t="s">
        <v>1393</v>
      </c>
      <c r="I193" s="303" t="s">
        <v>1331</v>
      </c>
      <c r="J193" s="303"/>
      <c r="K193" s="351"/>
    </row>
    <row r="194" s="1" customFormat="1" ht="15" customHeight="1">
      <c r="B194" s="328"/>
      <c r="C194" s="364" t="s">
        <v>1394</v>
      </c>
      <c r="D194" s="303"/>
      <c r="E194" s="303"/>
      <c r="F194" s="326" t="s">
        <v>1302</v>
      </c>
      <c r="G194" s="303"/>
      <c r="H194" s="303" t="s">
        <v>1395</v>
      </c>
      <c r="I194" s="303" t="s">
        <v>1331</v>
      </c>
      <c r="J194" s="303"/>
      <c r="K194" s="351"/>
    </row>
    <row r="195" s="1" customFormat="1" ht="15" customHeight="1">
      <c r="B195" s="357"/>
      <c r="C195" s="372"/>
      <c r="D195" s="337"/>
      <c r="E195" s="337"/>
      <c r="F195" s="337"/>
      <c r="G195" s="337"/>
      <c r="H195" s="337"/>
      <c r="I195" s="337"/>
      <c r="J195" s="337"/>
      <c r="K195" s="358"/>
    </row>
    <row r="196" s="1" customFormat="1" ht="18.75" customHeight="1">
      <c r="B196" s="339"/>
      <c r="C196" s="349"/>
      <c r="D196" s="349"/>
      <c r="E196" s="349"/>
      <c r="F196" s="359"/>
      <c r="G196" s="349"/>
      <c r="H196" s="349"/>
      <c r="I196" s="349"/>
      <c r="J196" s="349"/>
      <c r="K196" s="339"/>
    </row>
    <row r="197" s="1" customFormat="1" ht="18.75" customHeight="1">
      <c r="B197" s="339"/>
      <c r="C197" s="349"/>
      <c r="D197" s="349"/>
      <c r="E197" s="349"/>
      <c r="F197" s="359"/>
      <c r="G197" s="349"/>
      <c r="H197" s="349"/>
      <c r="I197" s="349"/>
      <c r="J197" s="349"/>
      <c r="K197" s="339"/>
    </row>
    <row r="198" s="1" customFormat="1" ht="18.75" customHeight="1">
      <c r="B198" s="311"/>
      <c r="C198" s="311"/>
      <c r="D198" s="311"/>
      <c r="E198" s="311"/>
      <c r="F198" s="311"/>
      <c r="G198" s="311"/>
      <c r="H198" s="311"/>
      <c r="I198" s="311"/>
      <c r="J198" s="311"/>
      <c r="K198" s="311"/>
    </row>
    <row r="199" s="1" customFormat="1" ht="13.5">
      <c r="B199" s="290"/>
      <c r="C199" s="291"/>
      <c r="D199" s="291"/>
      <c r="E199" s="291"/>
      <c r="F199" s="291"/>
      <c r="G199" s="291"/>
      <c r="H199" s="291"/>
      <c r="I199" s="291"/>
      <c r="J199" s="291"/>
      <c r="K199" s="292"/>
    </row>
    <row r="200" s="1" customFormat="1" ht="21">
      <c r="B200" s="293"/>
      <c r="C200" s="294" t="s">
        <v>1396</v>
      </c>
      <c r="D200" s="294"/>
      <c r="E200" s="294"/>
      <c r="F200" s="294"/>
      <c r="G200" s="294"/>
      <c r="H200" s="294"/>
      <c r="I200" s="294"/>
      <c r="J200" s="294"/>
      <c r="K200" s="295"/>
    </row>
    <row r="201" s="1" customFormat="1" ht="25.5" customHeight="1">
      <c r="B201" s="293"/>
      <c r="C201" s="373" t="s">
        <v>1397</v>
      </c>
      <c r="D201" s="373"/>
      <c r="E201" s="373"/>
      <c r="F201" s="373" t="s">
        <v>1398</v>
      </c>
      <c r="G201" s="374"/>
      <c r="H201" s="373" t="s">
        <v>1399</v>
      </c>
      <c r="I201" s="373"/>
      <c r="J201" s="373"/>
      <c r="K201" s="295"/>
    </row>
    <row r="202" s="1" customFormat="1" ht="5.25" customHeight="1">
      <c r="B202" s="328"/>
      <c r="C202" s="323"/>
      <c r="D202" s="323"/>
      <c r="E202" s="323"/>
      <c r="F202" s="323"/>
      <c r="G202" s="349"/>
      <c r="H202" s="323"/>
      <c r="I202" s="323"/>
      <c r="J202" s="323"/>
      <c r="K202" s="351"/>
    </row>
    <row r="203" s="1" customFormat="1" ht="15" customHeight="1">
      <c r="B203" s="328"/>
      <c r="C203" s="303" t="s">
        <v>1389</v>
      </c>
      <c r="D203" s="303"/>
      <c r="E203" s="303"/>
      <c r="F203" s="326" t="s">
        <v>51</v>
      </c>
      <c r="G203" s="303"/>
      <c r="H203" s="303" t="s">
        <v>1400</v>
      </c>
      <c r="I203" s="303"/>
      <c r="J203" s="303"/>
      <c r="K203" s="351"/>
    </row>
    <row r="204" s="1" customFormat="1" ht="15" customHeight="1">
      <c r="B204" s="328"/>
      <c r="C204" s="303"/>
      <c r="D204" s="303"/>
      <c r="E204" s="303"/>
      <c r="F204" s="326" t="s">
        <v>52</v>
      </c>
      <c r="G204" s="303"/>
      <c r="H204" s="303" t="s">
        <v>1401</v>
      </c>
      <c r="I204" s="303"/>
      <c r="J204" s="303"/>
      <c r="K204" s="351"/>
    </row>
    <row r="205" s="1" customFormat="1" ht="15" customHeight="1">
      <c r="B205" s="328"/>
      <c r="C205" s="303"/>
      <c r="D205" s="303"/>
      <c r="E205" s="303"/>
      <c r="F205" s="326" t="s">
        <v>55</v>
      </c>
      <c r="G205" s="303"/>
      <c r="H205" s="303" t="s">
        <v>1402</v>
      </c>
      <c r="I205" s="303"/>
      <c r="J205" s="303"/>
      <c r="K205" s="351"/>
    </row>
    <row r="206" s="1" customFormat="1" ht="15" customHeight="1">
      <c r="B206" s="328"/>
      <c r="C206" s="303"/>
      <c r="D206" s="303"/>
      <c r="E206" s="303"/>
      <c r="F206" s="326" t="s">
        <v>53</v>
      </c>
      <c r="G206" s="303"/>
      <c r="H206" s="303" t="s">
        <v>1403</v>
      </c>
      <c r="I206" s="303"/>
      <c r="J206" s="303"/>
      <c r="K206" s="351"/>
    </row>
    <row r="207" s="1" customFormat="1" ht="15" customHeight="1">
      <c r="B207" s="328"/>
      <c r="C207" s="303"/>
      <c r="D207" s="303"/>
      <c r="E207" s="303"/>
      <c r="F207" s="326" t="s">
        <v>54</v>
      </c>
      <c r="G207" s="303"/>
      <c r="H207" s="303" t="s">
        <v>1404</v>
      </c>
      <c r="I207" s="303"/>
      <c r="J207" s="303"/>
      <c r="K207" s="351"/>
    </row>
    <row r="208" s="1" customFormat="1" ht="15" customHeight="1">
      <c r="B208" s="328"/>
      <c r="C208" s="303"/>
      <c r="D208" s="303"/>
      <c r="E208" s="303"/>
      <c r="F208" s="326"/>
      <c r="G208" s="303"/>
      <c r="H208" s="303"/>
      <c r="I208" s="303"/>
      <c r="J208" s="303"/>
      <c r="K208" s="351"/>
    </row>
    <row r="209" s="1" customFormat="1" ht="15" customHeight="1">
      <c r="B209" s="328"/>
      <c r="C209" s="303" t="s">
        <v>1343</v>
      </c>
      <c r="D209" s="303"/>
      <c r="E209" s="303"/>
      <c r="F209" s="326" t="s">
        <v>92</v>
      </c>
      <c r="G209" s="303"/>
      <c r="H209" s="303" t="s">
        <v>1405</v>
      </c>
      <c r="I209" s="303"/>
      <c r="J209" s="303"/>
      <c r="K209" s="351"/>
    </row>
    <row r="210" s="1" customFormat="1" ht="15" customHeight="1">
      <c r="B210" s="328"/>
      <c r="C210" s="303"/>
      <c r="D210" s="303"/>
      <c r="E210" s="303"/>
      <c r="F210" s="326" t="s">
        <v>1240</v>
      </c>
      <c r="G210" s="303"/>
      <c r="H210" s="303" t="s">
        <v>1241</v>
      </c>
      <c r="I210" s="303"/>
      <c r="J210" s="303"/>
      <c r="K210" s="351"/>
    </row>
    <row r="211" s="1" customFormat="1" ht="15" customHeight="1">
      <c r="B211" s="328"/>
      <c r="C211" s="303"/>
      <c r="D211" s="303"/>
      <c r="E211" s="303"/>
      <c r="F211" s="326" t="s">
        <v>1238</v>
      </c>
      <c r="G211" s="303"/>
      <c r="H211" s="303" t="s">
        <v>1406</v>
      </c>
      <c r="I211" s="303"/>
      <c r="J211" s="303"/>
      <c r="K211" s="351"/>
    </row>
    <row r="212" s="1" customFormat="1" ht="15" customHeight="1">
      <c r="B212" s="375"/>
      <c r="C212" s="303"/>
      <c r="D212" s="303"/>
      <c r="E212" s="303"/>
      <c r="F212" s="326" t="s">
        <v>85</v>
      </c>
      <c r="G212" s="364"/>
      <c r="H212" s="355" t="s">
        <v>86</v>
      </c>
      <c r="I212" s="355"/>
      <c r="J212" s="355"/>
      <c r="K212" s="376"/>
    </row>
    <row r="213" s="1" customFormat="1" ht="15" customHeight="1">
      <c r="B213" s="375"/>
      <c r="C213" s="303"/>
      <c r="D213" s="303"/>
      <c r="E213" s="303"/>
      <c r="F213" s="326" t="s">
        <v>1242</v>
      </c>
      <c r="G213" s="364"/>
      <c r="H213" s="355" t="s">
        <v>340</v>
      </c>
      <c r="I213" s="355"/>
      <c r="J213" s="355"/>
      <c r="K213" s="376"/>
    </row>
    <row r="214" s="1" customFormat="1" ht="15" customHeight="1">
      <c r="B214" s="375"/>
      <c r="C214" s="303"/>
      <c r="D214" s="303"/>
      <c r="E214" s="303"/>
      <c r="F214" s="326"/>
      <c r="G214" s="364"/>
      <c r="H214" s="355"/>
      <c r="I214" s="355"/>
      <c r="J214" s="355"/>
      <c r="K214" s="376"/>
    </row>
    <row r="215" s="1" customFormat="1" ht="15" customHeight="1">
      <c r="B215" s="375"/>
      <c r="C215" s="303" t="s">
        <v>1367</v>
      </c>
      <c r="D215" s="303"/>
      <c r="E215" s="303"/>
      <c r="F215" s="326">
        <v>1</v>
      </c>
      <c r="G215" s="364"/>
      <c r="H215" s="355" t="s">
        <v>1407</v>
      </c>
      <c r="I215" s="355"/>
      <c r="J215" s="355"/>
      <c r="K215" s="376"/>
    </row>
    <row r="216" s="1" customFormat="1" ht="15" customHeight="1">
      <c r="B216" s="375"/>
      <c r="C216" s="303"/>
      <c r="D216" s="303"/>
      <c r="E216" s="303"/>
      <c r="F216" s="326">
        <v>2</v>
      </c>
      <c r="G216" s="364"/>
      <c r="H216" s="355" t="s">
        <v>1408</v>
      </c>
      <c r="I216" s="355"/>
      <c r="J216" s="355"/>
      <c r="K216" s="376"/>
    </row>
    <row r="217" s="1" customFormat="1" ht="15" customHeight="1">
      <c r="B217" s="375"/>
      <c r="C217" s="303"/>
      <c r="D217" s="303"/>
      <c r="E217" s="303"/>
      <c r="F217" s="326">
        <v>3</v>
      </c>
      <c r="G217" s="364"/>
      <c r="H217" s="355" t="s">
        <v>1409</v>
      </c>
      <c r="I217" s="355"/>
      <c r="J217" s="355"/>
      <c r="K217" s="376"/>
    </row>
    <row r="218" s="1" customFormat="1" ht="15" customHeight="1">
      <c r="B218" s="375"/>
      <c r="C218" s="303"/>
      <c r="D218" s="303"/>
      <c r="E218" s="303"/>
      <c r="F218" s="326">
        <v>4</v>
      </c>
      <c r="G218" s="364"/>
      <c r="H218" s="355" t="s">
        <v>1410</v>
      </c>
      <c r="I218" s="355"/>
      <c r="J218" s="355"/>
      <c r="K218" s="376"/>
    </row>
    <row r="219" s="1" customFormat="1" ht="12.75" customHeight="1">
      <c r="B219" s="377"/>
      <c r="C219" s="378"/>
      <c r="D219" s="378"/>
      <c r="E219" s="378"/>
      <c r="F219" s="378"/>
      <c r="G219" s="378"/>
      <c r="H219" s="378"/>
      <c r="I219" s="378"/>
      <c r="J219" s="378"/>
      <c r="K219" s="379"/>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Jan Falta</dc:creator>
  <cp:lastModifiedBy>Jan Falta</cp:lastModifiedBy>
  <dcterms:created xsi:type="dcterms:W3CDTF">2026-01-27T16:22:19Z</dcterms:created>
  <dcterms:modified xsi:type="dcterms:W3CDTF">2026-01-27T16:22:23Z</dcterms:modified>
</cp:coreProperties>
</file>